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6225" windowHeight="6285" activeTab="0"/>
  </bookViews>
  <sheets>
    <sheet name="Estadísticas por sección y loc." sheetId="1" r:id="rId1"/>
  </sheets>
  <definedNames>
    <definedName name="_xlnm.Print_Area" localSheetId="0">'Estadísticas por sección y loc.'!$B$1:$AI$138</definedName>
    <definedName name="_xlnm.Print_Titles" localSheetId="0">'Estadísticas por sección y loc.'!$B:$C,'Estadísticas por sección y loc.'!$3:$5</definedName>
  </definedNames>
  <calcPr fullCalcOnLoad="1"/>
</workbook>
</file>

<file path=xl/sharedStrings.xml><?xml version="1.0" encoding="utf-8"?>
<sst xmlns="http://schemas.openxmlformats.org/spreadsheetml/2006/main" count="401" uniqueCount="173">
  <si>
    <t>DOMICILIO</t>
  </si>
  <si>
    <t>(CALLE N°, COLONIA, LOCALIDAD, C.P.)</t>
  </si>
  <si>
    <t>TOTAL</t>
  </si>
  <si>
    <t>LENGUA</t>
  </si>
  <si>
    <t>CASILLA</t>
  </si>
  <si>
    <t>VOTOS</t>
  </si>
  <si>
    <t>ESTADÍSTICAS POR SECCIÓN ELECTORAL Y LOCALIDAD</t>
  </si>
  <si>
    <t>N° DE SECCIÓN</t>
  </si>
  <si>
    <t>LISTA NOMINAL</t>
  </si>
  <si>
    <t>VOTACIÓN TOTAL</t>
  </si>
  <si>
    <t>%</t>
  </si>
  <si>
    <t>INSACULADOS</t>
  </si>
  <si>
    <t>NOTIFICADOS</t>
  </si>
  <si>
    <t>ACREDITADOS</t>
  </si>
  <si>
    <t>SUSTITUCIONES</t>
  </si>
  <si>
    <t>FILA</t>
  </si>
  <si>
    <t>INFORMACIÓN ELECTORAL</t>
  </si>
  <si>
    <t>PARTICIPACIÓN ELECTORAL</t>
  </si>
  <si>
    <t>SISTEMA ELEC2000</t>
  </si>
  <si>
    <t>ESTADÍSTICAS INEGI</t>
  </si>
  <si>
    <t>HABLANTES DE LENGUA</t>
  </si>
  <si>
    <t>MONOLINGUES</t>
  </si>
  <si>
    <t>ANALFABETISMO</t>
  </si>
  <si>
    <t>LOCALIDAD/ LOCALIDADES</t>
  </si>
  <si>
    <t>INGRESO MENOR AL MÍNIMO</t>
  </si>
  <si>
    <t>POBLACIÓN ADULTA</t>
  </si>
  <si>
    <t>CAPACITADOS 1 ETA.</t>
  </si>
  <si>
    <t>POBLACIÓN TOTAL</t>
  </si>
  <si>
    <t>VIVIENDA</t>
  </si>
  <si>
    <t>CON/SERV</t>
  </si>
  <si>
    <t>TOTAL MUESTRA</t>
  </si>
  <si>
    <t>MUNICIPIO</t>
  </si>
  <si>
    <t>DISTRITO</t>
  </si>
  <si>
    <t>ESTADO</t>
  </si>
  <si>
    <t>CHOXILTIC</t>
  </si>
  <si>
    <t>CRUCERO ASHUPA</t>
  </si>
  <si>
    <t>R/IA YALEMESIL</t>
  </si>
  <si>
    <t>SACJUN CUWITZ</t>
  </si>
  <si>
    <t>SACJUN SAQUILA</t>
  </si>
  <si>
    <t>TZAJALCHEN I SECCION</t>
  </si>
  <si>
    <t>SAQUILTEEL</t>
  </si>
  <si>
    <t>SACJUN SAN MIGUEL</t>
  </si>
  <si>
    <t>CHILON</t>
  </si>
  <si>
    <t>CAJQUEMTEEL</t>
  </si>
  <si>
    <t>CENTRO CACUALA</t>
  </si>
  <si>
    <t>LOQUILJA</t>
  </si>
  <si>
    <t>GUADALUPE POJCOL</t>
  </si>
  <si>
    <t>SANTIAGO POJCOL</t>
  </si>
  <si>
    <t>SAN GABRIEL</t>
  </si>
  <si>
    <t>BETANIA</t>
  </si>
  <si>
    <t>CANTETIC</t>
  </si>
  <si>
    <t>CENTRO CHEHUAL</t>
  </si>
  <si>
    <t>CHEHUAL CACATEL</t>
  </si>
  <si>
    <t>CHICALTIC</t>
  </si>
  <si>
    <t>JOL CHEHUAL</t>
  </si>
  <si>
    <t>JOLAQUIL</t>
  </si>
  <si>
    <t>MUQUIL</t>
  </si>
  <si>
    <t>SAN MARTIN CRUZTON</t>
  </si>
  <si>
    <t>XHANAIL</t>
  </si>
  <si>
    <t>BAIC</t>
  </si>
  <si>
    <t>PALMA SHANAIL</t>
  </si>
  <si>
    <t>R/IA CHEWAL MUQUENAL</t>
  </si>
  <si>
    <t>CENTRO XHANAIL</t>
  </si>
  <si>
    <t>SALTO DE AGUA</t>
  </si>
  <si>
    <t>COL 1 DE ENERO</t>
  </si>
  <si>
    <t>FRANCISCO VILLA</t>
  </si>
  <si>
    <t>GUADALUPE</t>
  </si>
  <si>
    <t>MONTE VIRGEN</t>
  </si>
  <si>
    <t>LAZARO CARDENAS</t>
  </si>
  <si>
    <t>NUEVA ESPERANZA</t>
  </si>
  <si>
    <t>NUEVO PROGRESO</t>
  </si>
  <si>
    <t>SAN ANTONIO</t>
  </si>
  <si>
    <t>SAN BENITO</t>
  </si>
  <si>
    <t>SAN CRISTOBAL</t>
  </si>
  <si>
    <t>SAN ISIDRO</t>
  </si>
  <si>
    <t>SAN MARTIN</t>
  </si>
  <si>
    <t>SAN MIGUEL</t>
  </si>
  <si>
    <t>SANTA MARTHA</t>
  </si>
  <si>
    <t>SANTO DOMINGO</t>
  </si>
  <si>
    <t>TEPEYAC</t>
  </si>
  <si>
    <t>TEANIJA</t>
  </si>
  <si>
    <t>SAN JUAN</t>
  </si>
  <si>
    <t>EMILIANO ZAPATA</t>
  </si>
  <si>
    <t>TILA</t>
  </si>
  <si>
    <t>CANTIOC</t>
  </si>
  <si>
    <t>MISIJA</t>
  </si>
  <si>
    <t>RIO GRANDE</t>
  </si>
  <si>
    <t>YAJALON</t>
  </si>
  <si>
    <t>AGUA BLANCA</t>
  </si>
  <si>
    <t>BARRANCO NAVIL</t>
  </si>
  <si>
    <t>BREMEN</t>
  </si>
  <si>
    <t>CODIPAC</t>
  </si>
  <si>
    <t>ESPERANZA PORVENIR</t>
  </si>
  <si>
    <t>LORENA</t>
  </si>
  <si>
    <t>MUCULJA</t>
  </si>
  <si>
    <t>LA PERSEVERANCIA II</t>
  </si>
  <si>
    <t>SAN ANTONIO TEXAS</t>
  </si>
  <si>
    <t>FRACCION SAN FRANCISCO</t>
  </si>
  <si>
    <t>SAN JOSE LA GLORIA</t>
  </si>
  <si>
    <t>SAN JOSE LA REFORMA</t>
  </si>
  <si>
    <t>SAN PEDRO</t>
  </si>
  <si>
    <t>SAN PEDRO JOTOLA</t>
  </si>
  <si>
    <t>SAN VICENTE</t>
  </si>
  <si>
    <t>SHASHIJA</t>
  </si>
  <si>
    <t>VENECIA</t>
  </si>
  <si>
    <t>SANTA MARIA</t>
  </si>
  <si>
    <t>SACJUN CUBWITZ</t>
  </si>
  <si>
    <t>B</t>
  </si>
  <si>
    <t>EXT</t>
  </si>
  <si>
    <t>EJIDO EL CARMEN</t>
  </si>
  <si>
    <t>C</t>
  </si>
  <si>
    <t>CACUALA</t>
  </si>
  <si>
    <t>EX</t>
  </si>
  <si>
    <t>EJIDO CENOBIO AGUILAR</t>
  </si>
  <si>
    <t>EJIDO EL PROGRESO</t>
  </si>
  <si>
    <t>COLONIA CANTIOC</t>
  </si>
  <si>
    <t>EJIDO MISIJA</t>
  </si>
  <si>
    <t>RANCHERIA SHASHIJA</t>
  </si>
  <si>
    <t xml:space="preserve"> </t>
  </si>
  <si>
    <t>SACJUN GUADALUPE BACHAC</t>
  </si>
  <si>
    <t>SACJUN PALMA</t>
  </si>
  <si>
    <t>SACJUN SAN PEDRO</t>
  </si>
  <si>
    <t>TZAJALCHEN PRIMERA SECCION (SUTZULTIC)</t>
  </si>
  <si>
    <t>TZAJALCHEN SEGUNDA SECCION</t>
  </si>
  <si>
    <t>BAJ ASHUPA</t>
  </si>
  <si>
    <t>CACUALA ZOTETIC</t>
  </si>
  <si>
    <t>SAN MARCOS EL CARMEN</t>
  </si>
  <si>
    <t>CHIKAQUIL</t>
  </si>
  <si>
    <t>CHIQUINIVAL</t>
  </si>
  <si>
    <t>JOL CACUALA</t>
  </si>
  <si>
    <t>PALMAS, LAS</t>
  </si>
  <si>
    <t>BANA CASHA</t>
  </si>
  <si>
    <t>BOLONTON</t>
  </si>
  <si>
    <t>SAN MATEO NASTIL CRUZ LAS CONCHITAS</t>
  </si>
  <si>
    <t>MANGOS, LOS</t>
  </si>
  <si>
    <t>SITIM, EL</t>
  </si>
  <si>
    <t>TOPOTHEL</t>
  </si>
  <si>
    <t>TUTZILA (TZILA)</t>
  </si>
  <si>
    <t>ZAQUIL</t>
  </si>
  <si>
    <t>MANGOS DOS, LOS</t>
  </si>
  <si>
    <t>BERLIN, EL (NUEVO BERLIN)</t>
  </si>
  <si>
    <t>CENOBIO AGUILAR (LA TRINIDAD)</t>
  </si>
  <si>
    <t>DELICIAS, LAS</t>
  </si>
  <si>
    <t>PRECIOSA, LA</t>
  </si>
  <si>
    <t>PARAISO, EL</t>
  </si>
  <si>
    <t>PROGRESO, EL</t>
  </si>
  <si>
    <t>TREBOL, EL (EL RETIRO)</t>
  </si>
  <si>
    <t>RETIRO, EL</t>
  </si>
  <si>
    <t>RINCON, EL</t>
  </si>
  <si>
    <t>LIMAR, EL</t>
  </si>
  <si>
    <t>ALPES, LOS</t>
  </si>
  <si>
    <t>FRACCION LA AURORA</t>
  </si>
  <si>
    <t>CANENAB</t>
  </si>
  <si>
    <t>FLORIDA, LA</t>
  </si>
  <si>
    <t>SAN ANTONIO (LA GIRALDA)</t>
  </si>
  <si>
    <t>ISLA UNO, LA</t>
  </si>
  <si>
    <t>SAN PEDRO NACHITAM</t>
  </si>
  <si>
    <t>NICHTUNIL</t>
  </si>
  <si>
    <t>PORVENIR, EL</t>
  </si>
  <si>
    <t>PROVIDENCIA, LA</t>
  </si>
  <si>
    <t>SANTA BARBARA UNO</t>
  </si>
  <si>
    <t>SATELITE, EL</t>
  </si>
  <si>
    <t>AFILADERO, EL</t>
  </si>
  <si>
    <t>0</t>
  </si>
  <si>
    <t>*</t>
  </si>
  <si>
    <t>SUBTOTAL SECCIÓN</t>
  </si>
  <si>
    <t>SUBTOTAL MUNICIPIO</t>
  </si>
  <si>
    <t>C2</t>
  </si>
  <si>
    <t>EJIDO BOLONTON</t>
  </si>
  <si>
    <t>ENTIDAD: CHIAPAS</t>
  </si>
  <si>
    <t>CABECERA: PALENQUE</t>
  </si>
  <si>
    <t>No. DE DISTRITO: 01</t>
  </si>
  <si>
    <t>NACIONAL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</si>
</sst>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%"/>
    <numFmt numFmtId="193" formatCode="0.0"/>
    <numFmt numFmtId="194" formatCode="#,##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2" borderId="3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10" fontId="0" fillId="2" borderId="3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2" fillId="3" borderId="12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/>
    </xf>
    <xf numFmtId="10" fontId="2" fillId="3" borderId="14" xfId="0" applyNumberFormat="1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8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2" fillId="3" borderId="17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/>
    </xf>
    <xf numFmtId="10" fontId="2" fillId="3" borderId="19" xfId="0" applyNumberFormat="1" applyFont="1" applyFill="1" applyBorder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right"/>
    </xf>
    <xf numFmtId="10" fontId="2" fillId="3" borderId="18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1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" fontId="0" fillId="0" borderId="7" xfId="0" applyNumberFormat="1" applyFont="1" applyBorder="1" applyAlignment="1">
      <alignment wrapText="1"/>
    </xf>
    <xf numFmtId="3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1" fontId="0" fillId="0" borderId="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0" fontId="2" fillId="0" borderId="23" xfId="0" applyNumberFormat="1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10" fontId="2" fillId="0" borderId="25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right"/>
    </xf>
    <xf numFmtId="10" fontId="0" fillId="0" borderId="25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0" fillId="0" borderId="8" xfId="0" applyFont="1" applyBorder="1" applyAlignment="1">
      <alignment horizontal="left"/>
    </xf>
    <xf numFmtId="3" fontId="2" fillId="3" borderId="26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 horizontal="right"/>
    </xf>
    <xf numFmtId="3" fontId="2" fillId="3" borderId="21" xfId="0" applyNumberFormat="1" applyFont="1" applyFill="1" applyBorder="1" applyAlignment="1">
      <alignment/>
    </xf>
    <xf numFmtId="10" fontId="2" fillId="3" borderId="21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 horizontal="center"/>
    </xf>
    <xf numFmtId="10" fontId="2" fillId="3" borderId="27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3" fontId="2" fillId="3" borderId="28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10" fontId="2" fillId="3" borderId="3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3" borderId="4" xfId="0" applyNumberFormat="1" applyFont="1" applyFill="1" applyBorder="1" applyAlignment="1">
      <alignment horizontal="center"/>
    </xf>
    <xf numFmtId="10" fontId="0" fillId="0" borderId="23" xfId="0" applyNumberFormat="1" applyFont="1" applyBorder="1" applyAlignment="1">
      <alignment/>
    </xf>
    <xf numFmtId="10" fontId="0" fillId="0" borderId="23" xfId="0" applyNumberFormat="1" applyFont="1" applyBorder="1" applyAlignment="1">
      <alignment horizontal="right"/>
    </xf>
    <xf numFmtId="10" fontId="2" fillId="3" borderId="29" xfId="0" applyNumberFormat="1" applyFont="1" applyFill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/>
    </xf>
    <xf numFmtId="3" fontId="2" fillId="3" borderId="11" xfId="0" applyNumberFormat="1" applyFont="1" applyFill="1" applyBorder="1" applyAlignment="1">
      <alignment/>
    </xf>
    <xf numFmtId="3" fontId="2" fillId="3" borderId="30" xfId="0" applyNumberFormat="1" applyFont="1" applyFill="1" applyBorder="1" applyAlignment="1">
      <alignment horizontal="right" wrapText="1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horizontal="right"/>
    </xf>
    <xf numFmtId="3" fontId="2" fillId="3" borderId="32" xfId="0" applyNumberFormat="1" applyFont="1" applyFill="1" applyBorder="1" applyAlignment="1">
      <alignment horizontal="right"/>
    </xf>
    <xf numFmtId="3" fontId="2" fillId="3" borderId="33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10" fontId="0" fillId="2" borderId="1" xfId="0" applyNumberFormat="1" applyFont="1" applyFill="1" applyBorder="1" applyAlignment="1">
      <alignment horizontal="center" vertical="center"/>
    </xf>
    <xf numFmtId="10" fontId="0" fillId="2" borderId="3" xfId="0" applyNumberFormat="1" applyFont="1" applyFill="1" applyBorder="1" applyAlignment="1">
      <alignment horizontal="center" vertical="center"/>
    </xf>
    <xf numFmtId="10" fontId="2" fillId="3" borderId="2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26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1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2" fillId="3" borderId="2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10" fontId="2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3" fontId="2" fillId="3" borderId="18" xfId="0" applyNumberFormat="1" applyFont="1" applyFill="1" applyBorder="1" applyAlignment="1">
      <alignment horizontal="right" vertical="center"/>
    </xf>
    <xf numFmtId="10" fontId="2" fillId="3" borderId="29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right" vertical="center" wrapText="1"/>
    </xf>
    <xf numFmtId="10" fontId="2" fillId="3" borderId="18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10" fontId="2" fillId="3" borderId="29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0" fillId="3" borderId="18" xfId="0" applyNumberFormat="1" applyFont="1" applyFill="1" applyBorder="1" applyAlignment="1">
      <alignment vertical="center"/>
    </xf>
    <xf numFmtId="10" fontId="2" fillId="3" borderId="19" xfId="0" applyNumberFormat="1" applyFont="1" applyFill="1" applyBorder="1" applyAlignment="1">
      <alignment vertical="center"/>
    </xf>
    <xf numFmtId="0" fontId="7" fillId="3" borderId="3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38" xfId="0" applyFont="1" applyFill="1" applyBorder="1" applyAlignment="1">
      <alignment horizontal="left"/>
    </xf>
    <xf numFmtId="3" fontId="2" fillId="6" borderId="34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3" fontId="2" fillId="6" borderId="38" xfId="0" applyNumberFormat="1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2" borderId="39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38"/>
  <sheetViews>
    <sheetView tabSelected="1" zoomScale="75" zoomScaleNormal="75" zoomScaleSheetLayoutView="75" workbookViewId="0" topLeftCell="A1">
      <selection activeCell="B1" sqref="B1"/>
    </sheetView>
  </sheetViews>
  <sheetFormatPr defaultColWidth="11.421875" defaultRowHeight="12.75"/>
  <cols>
    <col min="1" max="1" width="2.7109375" style="0" customWidth="1"/>
    <col min="2" max="2" width="19.00390625" style="8" customWidth="1"/>
    <col min="3" max="3" width="7.7109375" style="29" customWidth="1"/>
    <col min="4" max="4" width="24.57421875" style="2" customWidth="1"/>
    <col min="5" max="5" width="8.7109375" style="2" customWidth="1"/>
    <col min="6" max="6" width="12.140625" style="11" customWidth="1"/>
    <col min="7" max="7" width="11.7109375" style="11" customWidth="1"/>
    <col min="8" max="8" width="11.7109375" style="19" customWidth="1"/>
    <col min="9" max="9" width="12.140625" style="14" customWidth="1"/>
    <col min="10" max="10" width="11.140625" style="14" customWidth="1"/>
    <col min="11" max="11" width="8.8515625" style="33" customWidth="1"/>
    <col min="12" max="12" width="10.421875" style="14" customWidth="1"/>
    <col min="13" max="13" width="9.140625" style="19" customWidth="1"/>
    <col min="14" max="14" width="10.57421875" style="11" customWidth="1"/>
    <col min="15" max="15" width="7.8515625" style="19" customWidth="1"/>
    <col min="16" max="16" width="9.7109375" style="14" customWidth="1"/>
    <col min="17" max="17" width="8.140625" style="19" customWidth="1"/>
    <col min="18" max="18" width="7.8515625" style="14" customWidth="1"/>
    <col min="19" max="19" width="7.421875" style="19" customWidth="1"/>
    <col min="20" max="20" width="30.421875" style="2" customWidth="1"/>
    <col min="21" max="21" width="13.140625" style="14" customWidth="1"/>
    <col min="22" max="22" width="9.7109375" style="29" customWidth="1"/>
    <col min="23" max="23" width="11.28125" style="14" customWidth="1"/>
    <col min="24" max="24" width="7.7109375" style="19" customWidth="1"/>
    <col min="25" max="25" width="10.28125" style="14" customWidth="1"/>
    <col min="26" max="26" width="7.7109375" style="19" customWidth="1"/>
    <col min="27" max="27" width="10.421875" style="11" customWidth="1"/>
    <col min="28" max="28" width="7.7109375" style="19" customWidth="1"/>
    <col min="29" max="29" width="10.421875" style="11" customWidth="1"/>
    <col min="30" max="30" width="8.421875" style="19" customWidth="1"/>
    <col min="31" max="31" width="12.28125" style="11" customWidth="1"/>
    <col min="32" max="32" width="9.57421875" style="19" customWidth="1"/>
    <col min="33" max="33" width="12.421875" style="14" customWidth="1"/>
    <col min="34" max="34" width="11.57421875" style="14" customWidth="1"/>
    <col min="35" max="35" width="11.00390625" style="19" customWidth="1"/>
    <col min="36" max="36" width="7.7109375" style="0" customWidth="1"/>
  </cols>
  <sheetData>
    <row r="1" spans="2:35" s="1" customFormat="1" ht="16.5" customHeight="1">
      <c r="B1" s="43"/>
      <c r="C1" s="29"/>
      <c r="D1" s="7" t="s">
        <v>6</v>
      </c>
      <c r="E1" s="2"/>
      <c r="F1" s="11"/>
      <c r="G1" s="11"/>
      <c r="H1" s="19"/>
      <c r="I1" s="14"/>
      <c r="J1" s="14"/>
      <c r="K1" s="33"/>
      <c r="L1" s="14"/>
      <c r="M1" s="19"/>
      <c r="N1" s="11"/>
      <c r="O1" s="19"/>
      <c r="P1" s="14"/>
      <c r="Q1" s="19"/>
      <c r="R1" s="14"/>
      <c r="S1" s="19"/>
      <c r="T1" s="2"/>
      <c r="U1" s="14"/>
      <c r="V1" s="29"/>
      <c r="W1" s="14"/>
      <c r="X1" s="19"/>
      <c r="Y1" s="14"/>
      <c r="Z1" s="19"/>
      <c r="AA1" s="11"/>
      <c r="AB1" s="19"/>
      <c r="AC1" s="11"/>
      <c r="AD1" s="19"/>
      <c r="AE1" s="11"/>
      <c r="AF1" s="19"/>
      <c r="AG1" s="14"/>
      <c r="AH1" s="14"/>
      <c r="AI1" s="19"/>
    </row>
    <row r="2" spans="2:35" s="4" customFormat="1" ht="20.25" customHeight="1" thickBot="1">
      <c r="B2" s="5"/>
      <c r="C2" s="29"/>
      <c r="D2" s="8" t="s">
        <v>169</v>
      </c>
      <c r="E2" s="170" t="s">
        <v>170</v>
      </c>
      <c r="F2" s="170"/>
      <c r="G2" s="170"/>
      <c r="H2" s="170"/>
      <c r="I2" s="170" t="s">
        <v>171</v>
      </c>
      <c r="J2" s="170"/>
      <c r="K2" s="170"/>
      <c r="L2" s="15"/>
      <c r="M2" s="20"/>
      <c r="N2" s="12"/>
      <c r="O2" s="20"/>
      <c r="P2" s="15"/>
      <c r="Q2" s="20"/>
      <c r="R2" s="15"/>
      <c r="S2" s="20"/>
      <c r="T2" s="5"/>
      <c r="U2" s="32"/>
      <c r="V2" s="30"/>
      <c r="W2" s="32"/>
      <c r="X2" s="31"/>
      <c r="Y2" s="15"/>
      <c r="Z2" s="20"/>
      <c r="AA2" s="12"/>
      <c r="AB2" s="20"/>
      <c r="AC2" s="12"/>
      <c r="AD2" s="20"/>
      <c r="AE2" s="12"/>
      <c r="AF2" s="20"/>
      <c r="AG2" s="14"/>
      <c r="AH2" s="14"/>
      <c r="AI2" s="20"/>
    </row>
    <row r="3" spans="2:38" s="5" customFormat="1" ht="13.5" thickBot="1">
      <c r="B3" s="147" t="s">
        <v>16</v>
      </c>
      <c r="C3" s="148"/>
      <c r="D3" s="149"/>
      <c r="E3" s="144" t="s">
        <v>17</v>
      </c>
      <c r="F3" s="145"/>
      <c r="G3" s="145"/>
      <c r="H3" s="146"/>
      <c r="I3" s="150" t="s">
        <v>18</v>
      </c>
      <c r="J3" s="151"/>
      <c r="K3" s="151"/>
      <c r="L3" s="151"/>
      <c r="M3" s="151"/>
      <c r="N3" s="151"/>
      <c r="O3" s="151"/>
      <c r="P3" s="151"/>
      <c r="Q3" s="151"/>
      <c r="R3" s="151"/>
      <c r="S3" s="152"/>
      <c r="T3" s="153" t="s">
        <v>19</v>
      </c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5"/>
      <c r="AJ3" s="2"/>
      <c r="AK3" s="2"/>
      <c r="AL3" s="2"/>
    </row>
    <row r="4" spans="2:35" s="3" customFormat="1" ht="15" customHeight="1">
      <c r="B4" s="161" t="s">
        <v>31</v>
      </c>
      <c r="C4" s="176" t="s">
        <v>7</v>
      </c>
      <c r="D4" s="9" t="s">
        <v>0</v>
      </c>
      <c r="E4" s="157" t="s">
        <v>4</v>
      </c>
      <c r="F4" s="171" t="s">
        <v>8</v>
      </c>
      <c r="G4" s="159" t="s">
        <v>9</v>
      </c>
      <c r="H4" s="160"/>
      <c r="I4" s="24" t="s">
        <v>11</v>
      </c>
      <c r="J4" s="156" t="s">
        <v>12</v>
      </c>
      <c r="K4" s="156"/>
      <c r="L4" s="156" t="s">
        <v>26</v>
      </c>
      <c r="M4" s="156"/>
      <c r="N4" s="156" t="s">
        <v>13</v>
      </c>
      <c r="O4" s="156"/>
      <c r="P4" s="156" t="s">
        <v>14</v>
      </c>
      <c r="Q4" s="156"/>
      <c r="R4" s="156" t="s">
        <v>15</v>
      </c>
      <c r="S4" s="166"/>
      <c r="T4" s="161" t="s">
        <v>23</v>
      </c>
      <c r="U4" s="163" t="s">
        <v>27</v>
      </c>
      <c r="V4" s="156" t="s">
        <v>20</v>
      </c>
      <c r="W4" s="156"/>
      <c r="X4" s="156"/>
      <c r="Y4" s="156" t="s">
        <v>21</v>
      </c>
      <c r="Z4" s="156"/>
      <c r="AA4" s="156" t="s">
        <v>22</v>
      </c>
      <c r="AB4" s="156"/>
      <c r="AC4" s="165" t="s">
        <v>24</v>
      </c>
      <c r="AD4" s="165"/>
      <c r="AE4" s="156" t="s">
        <v>25</v>
      </c>
      <c r="AF4" s="156"/>
      <c r="AG4" s="141" t="s">
        <v>28</v>
      </c>
      <c r="AH4" s="142"/>
      <c r="AI4" s="143"/>
    </row>
    <row r="5" spans="2:35" s="3" customFormat="1" ht="13.5" customHeight="1" thickBot="1">
      <c r="B5" s="162"/>
      <c r="C5" s="177"/>
      <c r="D5" s="17" t="s">
        <v>1</v>
      </c>
      <c r="E5" s="158"/>
      <c r="F5" s="172"/>
      <c r="G5" s="23" t="s">
        <v>5</v>
      </c>
      <c r="H5" s="34" t="s">
        <v>10</v>
      </c>
      <c r="I5" s="25" t="s">
        <v>2</v>
      </c>
      <c r="J5" s="26" t="s">
        <v>2</v>
      </c>
      <c r="K5" s="106" t="s">
        <v>10</v>
      </c>
      <c r="L5" s="26" t="s">
        <v>2</v>
      </c>
      <c r="M5" s="106" t="s">
        <v>10</v>
      </c>
      <c r="N5" s="26" t="s">
        <v>2</v>
      </c>
      <c r="O5" s="106" t="s">
        <v>10</v>
      </c>
      <c r="P5" s="26" t="s">
        <v>2</v>
      </c>
      <c r="Q5" s="106" t="s">
        <v>10</v>
      </c>
      <c r="R5" s="26" t="s">
        <v>2</v>
      </c>
      <c r="S5" s="107" t="s">
        <v>10</v>
      </c>
      <c r="T5" s="162"/>
      <c r="U5" s="164"/>
      <c r="V5" s="6" t="s">
        <v>3</v>
      </c>
      <c r="W5" s="13" t="s">
        <v>2</v>
      </c>
      <c r="X5" s="21" t="s">
        <v>10</v>
      </c>
      <c r="Y5" s="13" t="s">
        <v>2</v>
      </c>
      <c r="Z5" s="21" t="s">
        <v>10</v>
      </c>
      <c r="AA5" s="13" t="s">
        <v>2</v>
      </c>
      <c r="AB5" s="21" t="s">
        <v>10</v>
      </c>
      <c r="AC5" s="13" t="s">
        <v>2</v>
      </c>
      <c r="AD5" s="21" t="s">
        <v>10</v>
      </c>
      <c r="AE5" s="13" t="s">
        <v>2</v>
      </c>
      <c r="AF5" s="21" t="s">
        <v>10</v>
      </c>
      <c r="AG5" s="18" t="s">
        <v>2</v>
      </c>
      <c r="AH5" s="18" t="s">
        <v>29</v>
      </c>
      <c r="AI5" s="22" t="s">
        <v>10</v>
      </c>
    </row>
    <row r="6" spans="2:35" s="10" customFormat="1" ht="12.75">
      <c r="B6" s="52" t="s">
        <v>42</v>
      </c>
      <c r="C6" s="53">
        <v>465</v>
      </c>
      <c r="D6" s="54" t="s">
        <v>106</v>
      </c>
      <c r="E6" s="55" t="s">
        <v>107</v>
      </c>
      <c r="F6" s="56">
        <v>610</v>
      </c>
      <c r="G6" s="56">
        <v>425</v>
      </c>
      <c r="H6" s="84">
        <f>SUM(G6/F6)</f>
        <v>0.6967213114754098</v>
      </c>
      <c r="I6" s="99">
        <v>72</v>
      </c>
      <c r="J6" s="105">
        <v>31</v>
      </c>
      <c r="K6" s="85">
        <f>SUM(J6/I6)</f>
        <v>0.4305555555555556</v>
      </c>
      <c r="L6" s="105">
        <v>20</v>
      </c>
      <c r="M6" s="85">
        <f>SUM(L6/I6)</f>
        <v>0.2777777777777778</v>
      </c>
      <c r="N6" s="56">
        <v>20</v>
      </c>
      <c r="O6" s="85">
        <f>SUM(N6/I6)</f>
        <v>0.2777777777777778</v>
      </c>
      <c r="P6" s="105">
        <v>0</v>
      </c>
      <c r="Q6" s="85">
        <f>SUM(P6/I6)</f>
        <v>0</v>
      </c>
      <c r="R6" s="105">
        <v>3</v>
      </c>
      <c r="S6" s="95">
        <f>SUM(R6/I6)</f>
        <v>0.041666666666666664</v>
      </c>
      <c r="T6" s="27" t="s">
        <v>34</v>
      </c>
      <c r="U6" s="57">
        <v>102</v>
      </c>
      <c r="V6" s="58"/>
      <c r="W6" s="57">
        <v>87</v>
      </c>
      <c r="X6" s="85">
        <f aca="true" t="shared" si="0" ref="X6:X51">SUM(W6/U6)</f>
        <v>0.8529411764705882</v>
      </c>
      <c r="Y6" s="57">
        <v>49</v>
      </c>
      <c r="Z6" s="85">
        <f aca="true" t="shared" si="1" ref="Z6:Z51">SUM(Y6/U6)</f>
        <v>0.4803921568627451</v>
      </c>
      <c r="AA6" s="57">
        <v>30</v>
      </c>
      <c r="AB6" s="85">
        <f aca="true" t="shared" si="2" ref="AB6:AB51">SUM(AA6/U6)</f>
        <v>0.29411764705882354</v>
      </c>
      <c r="AC6" s="57">
        <v>4</v>
      </c>
      <c r="AD6" s="85">
        <f aca="true" t="shared" si="3" ref="AD6:AD51">SUM(AC6/U6)</f>
        <v>0.0392156862745098</v>
      </c>
      <c r="AE6" s="57">
        <v>42</v>
      </c>
      <c r="AF6" s="85">
        <f aca="true" t="shared" si="4" ref="AF6:AF51">SUM(AE6/U6)</f>
        <v>0.4117647058823529</v>
      </c>
      <c r="AG6" s="57">
        <v>16</v>
      </c>
      <c r="AH6" s="57">
        <v>1</v>
      </c>
      <c r="AI6" s="84">
        <f aca="true" t="shared" si="5" ref="AI6:AI50">SUM(AH6/AG6)</f>
        <v>0.0625</v>
      </c>
    </row>
    <row r="7" spans="2:35" s="10" customFormat="1" ht="12.75">
      <c r="B7" s="59"/>
      <c r="C7" s="60"/>
      <c r="D7" s="61" t="s">
        <v>39</v>
      </c>
      <c r="E7" s="62" t="s">
        <v>108</v>
      </c>
      <c r="F7" s="63">
        <v>233</v>
      </c>
      <c r="G7" s="63">
        <v>116</v>
      </c>
      <c r="H7" s="72">
        <f>SUM(G7/F7)</f>
        <v>0.4978540772532189</v>
      </c>
      <c r="I7" s="100"/>
      <c r="J7" s="71"/>
      <c r="K7" s="69"/>
      <c r="L7" s="71"/>
      <c r="M7" s="64"/>
      <c r="N7" s="63"/>
      <c r="O7" s="64"/>
      <c r="P7" s="71"/>
      <c r="Q7" s="64"/>
      <c r="R7" s="71">
        <v>1</v>
      </c>
      <c r="S7" s="70">
        <f>SUM(R7/I6)</f>
        <v>0.013888888888888888</v>
      </c>
      <c r="T7" s="28" t="s">
        <v>35</v>
      </c>
      <c r="U7" s="66">
        <v>67</v>
      </c>
      <c r="V7" s="67"/>
      <c r="W7" s="66">
        <v>32</v>
      </c>
      <c r="X7" s="69">
        <f t="shared" si="0"/>
        <v>0.47761194029850745</v>
      </c>
      <c r="Y7" s="66">
        <v>10</v>
      </c>
      <c r="Z7" s="69">
        <f t="shared" si="1"/>
        <v>0.14925373134328357</v>
      </c>
      <c r="AA7" s="66">
        <v>13</v>
      </c>
      <c r="AB7" s="69">
        <f t="shared" si="2"/>
        <v>0.19402985074626866</v>
      </c>
      <c r="AC7" s="66">
        <v>3</v>
      </c>
      <c r="AD7" s="69">
        <f t="shared" si="3"/>
        <v>0.04477611940298507</v>
      </c>
      <c r="AE7" s="66">
        <v>17</v>
      </c>
      <c r="AF7" s="69">
        <f t="shared" si="4"/>
        <v>0.2537313432835821</v>
      </c>
      <c r="AG7" s="66">
        <v>6</v>
      </c>
      <c r="AH7" s="66">
        <v>0</v>
      </c>
      <c r="AI7" s="72">
        <f t="shared" si="5"/>
        <v>0</v>
      </c>
    </row>
    <row r="8" spans="2:35" s="10" customFormat="1" ht="12.75">
      <c r="B8" s="59"/>
      <c r="C8" s="60"/>
      <c r="D8" s="61"/>
      <c r="E8" s="62"/>
      <c r="F8" s="63"/>
      <c r="G8" s="63"/>
      <c r="H8" s="68"/>
      <c r="I8" s="100"/>
      <c r="J8" s="71"/>
      <c r="K8" s="69"/>
      <c r="L8" s="71"/>
      <c r="M8" s="69"/>
      <c r="N8" s="63"/>
      <c r="O8" s="69"/>
      <c r="P8" s="71"/>
      <c r="Q8" s="64"/>
      <c r="R8" s="71"/>
      <c r="S8" s="70"/>
      <c r="T8" s="28" t="s">
        <v>36</v>
      </c>
      <c r="U8" s="71"/>
      <c r="V8" s="67"/>
      <c r="W8" s="71"/>
      <c r="X8" s="69"/>
      <c r="Y8" s="71"/>
      <c r="Z8" s="69"/>
      <c r="AA8" s="63"/>
      <c r="AB8" s="69"/>
      <c r="AC8" s="63"/>
      <c r="AD8" s="69"/>
      <c r="AE8" s="63"/>
      <c r="AF8" s="69"/>
      <c r="AG8" s="71"/>
      <c r="AH8" s="71"/>
      <c r="AI8" s="72"/>
    </row>
    <row r="9" spans="2:35" s="10" customFormat="1" ht="12.75">
      <c r="B9" s="59"/>
      <c r="C9" s="60"/>
      <c r="D9" s="61"/>
      <c r="E9" s="62"/>
      <c r="F9" s="63"/>
      <c r="G9" s="63"/>
      <c r="H9" s="68"/>
      <c r="I9" s="100"/>
      <c r="J9" s="71"/>
      <c r="K9" s="69"/>
      <c r="L9" s="71"/>
      <c r="M9" s="64"/>
      <c r="N9" s="63"/>
      <c r="O9" s="64"/>
      <c r="P9" s="71"/>
      <c r="Q9" s="64"/>
      <c r="R9" s="71"/>
      <c r="S9" s="70"/>
      <c r="T9" s="28" t="s">
        <v>37</v>
      </c>
      <c r="U9" s="66">
        <v>721</v>
      </c>
      <c r="V9" s="67"/>
      <c r="W9" s="66">
        <v>450</v>
      </c>
      <c r="X9" s="69">
        <f t="shared" si="0"/>
        <v>0.624133148404993</v>
      </c>
      <c r="Y9" s="66">
        <v>260</v>
      </c>
      <c r="Z9" s="69">
        <f t="shared" si="1"/>
        <v>0.3606102635228849</v>
      </c>
      <c r="AA9" s="66">
        <v>122</v>
      </c>
      <c r="AB9" s="69">
        <f t="shared" si="2"/>
        <v>0.16920943134535368</v>
      </c>
      <c r="AC9" s="66">
        <v>148</v>
      </c>
      <c r="AD9" s="69">
        <f t="shared" si="3"/>
        <v>0.20527045769764216</v>
      </c>
      <c r="AE9" s="66">
        <v>228</v>
      </c>
      <c r="AF9" s="69">
        <f t="shared" si="4"/>
        <v>0.31622746185852985</v>
      </c>
      <c r="AG9" s="66">
        <v>68</v>
      </c>
      <c r="AH9" s="66">
        <v>0</v>
      </c>
      <c r="AI9" s="72">
        <f t="shared" si="5"/>
        <v>0</v>
      </c>
    </row>
    <row r="10" spans="2:35" s="10" customFormat="1" ht="12.75">
      <c r="B10" s="59"/>
      <c r="C10" s="60"/>
      <c r="D10" s="61"/>
      <c r="E10" s="62"/>
      <c r="F10" s="63"/>
      <c r="G10" s="63"/>
      <c r="H10" s="68"/>
      <c r="I10" s="100"/>
      <c r="J10" s="71"/>
      <c r="K10" s="69"/>
      <c r="L10" s="71"/>
      <c r="M10" s="64"/>
      <c r="N10" s="63"/>
      <c r="O10" s="64"/>
      <c r="P10" s="71"/>
      <c r="Q10" s="64"/>
      <c r="R10" s="71"/>
      <c r="S10" s="70"/>
      <c r="T10" s="127" t="s">
        <v>119</v>
      </c>
      <c r="U10" s="66">
        <v>90</v>
      </c>
      <c r="V10" s="67"/>
      <c r="W10" s="66">
        <v>0</v>
      </c>
      <c r="X10" s="69">
        <f t="shared" si="0"/>
        <v>0</v>
      </c>
      <c r="Y10" s="66">
        <v>0</v>
      </c>
      <c r="Z10" s="69">
        <f t="shared" si="1"/>
        <v>0</v>
      </c>
      <c r="AA10" s="66">
        <v>0</v>
      </c>
      <c r="AB10" s="69">
        <f t="shared" si="2"/>
        <v>0</v>
      </c>
      <c r="AC10" s="66">
        <v>0</v>
      </c>
      <c r="AD10" s="69">
        <f t="shared" si="3"/>
        <v>0</v>
      </c>
      <c r="AE10" s="66">
        <v>0</v>
      </c>
      <c r="AF10" s="69">
        <f t="shared" si="4"/>
        <v>0</v>
      </c>
      <c r="AG10" s="66">
        <v>0</v>
      </c>
      <c r="AH10" s="66">
        <v>0</v>
      </c>
      <c r="AI10" s="72"/>
    </row>
    <row r="11" spans="2:35" s="10" customFormat="1" ht="12.75">
      <c r="B11" s="59"/>
      <c r="C11" s="60"/>
      <c r="D11" s="61"/>
      <c r="E11" s="62"/>
      <c r="F11" s="63"/>
      <c r="G11" s="63"/>
      <c r="H11" s="68"/>
      <c r="I11" s="100"/>
      <c r="J11" s="71"/>
      <c r="K11" s="69"/>
      <c r="L11" s="71"/>
      <c r="M11" s="64"/>
      <c r="N11" s="63"/>
      <c r="O11" s="64"/>
      <c r="P11" s="71"/>
      <c r="Q11" s="64"/>
      <c r="R11" s="71"/>
      <c r="S11" s="65"/>
      <c r="T11" s="127" t="s">
        <v>120</v>
      </c>
      <c r="U11" s="66">
        <v>55</v>
      </c>
      <c r="V11" s="67"/>
      <c r="W11" s="66">
        <v>0</v>
      </c>
      <c r="X11" s="69">
        <f t="shared" si="0"/>
        <v>0</v>
      </c>
      <c r="Y11" s="66">
        <v>0</v>
      </c>
      <c r="Z11" s="69">
        <f t="shared" si="1"/>
        <v>0</v>
      </c>
      <c r="AA11" s="66">
        <v>0</v>
      </c>
      <c r="AB11" s="69">
        <f t="shared" si="2"/>
        <v>0</v>
      </c>
      <c r="AC11" s="66">
        <v>0</v>
      </c>
      <c r="AD11" s="69">
        <f t="shared" si="3"/>
        <v>0</v>
      </c>
      <c r="AE11" s="66">
        <v>0</v>
      </c>
      <c r="AF11" s="69">
        <f t="shared" si="4"/>
        <v>0</v>
      </c>
      <c r="AG11" s="66">
        <v>0</v>
      </c>
      <c r="AH11" s="66">
        <v>0</v>
      </c>
      <c r="AI11" s="72"/>
    </row>
    <row r="12" spans="2:35" s="10" customFormat="1" ht="12.75">
      <c r="B12" s="59"/>
      <c r="C12" s="60"/>
      <c r="D12" s="61"/>
      <c r="E12" s="62"/>
      <c r="F12" s="63"/>
      <c r="G12" s="63"/>
      <c r="H12" s="68"/>
      <c r="I12" s="100"/>
      <c r="J12" s="71"/>
      <c r="K12" s="69"/>
      <c r="L12" s="71"/>
      <c r="M12" s="64"/>
      <c r="N12" s="63"/>
      <c r="O12" s="64"/>
      <c r="P12" s="71"/>
      <c r="Q12" s="64"/>
      <c r="R12" s="71"/>
      <c r="S12" s="70"/>
      <c r="T12" s="127" t="s">
        <v>121</v>
      </c>
      <c r="U12" s="66">
        <v>95</v>
      </c>
      <c r="V12" s="67"/>
      <c r="W12" s="66">
        <v>0</v>
      </c>
      <c r="X12" s="69">
        <f t="shared" si="0"/>
        <v>0</v>
      </c>
      <c r="Y12" s="66">
        <v>0</v>
      </c>
      <c r="Z12" s="69">
        <f t="shared" si="1"/>
        <v>0</v>
      </c>
      <c r="AA12" s="66">
        <v>0</v>
      </c>
      <c r="AB12" s="69">
        <f t="shared" si="2"/>
        <v>0</v>
      </c>
      <c r="AC12" s="66">
        <v>0</v>
      </c>
      <c r="AD12" s="69">
        <f t="shared" si="3"/>
        <v>0</v>
      </c>
      <c r="AE12" s="66">
        <v>0</v>
      </c>
      <c r="AF12" s="69">
        <f t="shared" si="4"/>
        <v>0</v>
      </c>
      <c r="AG12" s="66">
        <v>0</v>
      </c>
      <c r="AH12" s="66" t="s">
        <v>163</v>
      </c>
      <c r="AI12" s="72"/>
    </row>
    <row r="13" spans="2:35" s="10" customFormat="1" ht="12.75">
      <c r="B13" s="59"/>
      <c r="C13" s="60"/>
      <c r="D13" s="61"/>
      <c r="E13" s="62"/>
      <c r="F13" s="63"/>
      <c r="G13" s="63"/>
      <c r="H13" s="68"/>
      <c r="I13" s="100"/>
      <c r="J13" s="71"/>
      <c r="K13" s="69"/>
      <c r="L13" s="71"/>
      <c r="M13" s="64"/>
      <c r="N13" s="63"/>
      <c r="O13" s="64"/>
      <c r="P13" s="71"/>
      <c r="Q13" s="64"/>
      <c r="R13" s="71"/>
      <c r="S13" s="70"/>
      <c r="T13" s="28" t="s">
        <v>38</v>
      </c>
      <c r="U13" s="66">
        <v>105</v>
      </c>
      <c r="V13" s="67"/>
      <c r="W13" s="66">
        <v>0</v>
      </c>
      <c r="X13" s="69">
        <f t="shared" si="0"/>
        <v>0</v>
      </c>
      <c r="Y13" s="66">
        <v>0</v>
      </c>
      <c r="Z13" s="69">
        <f t="shared" si="1"/>
        <v>0</v>
      </c>
      <c r="AA13" s="66">
        <v>0</v>
      </c>
      <c r="AB13" s="69">
        <f t="shared" si="2"/>
        <v>0</v>
      </c>
      <c r="AC13" s="66">
        <v>0</v>
      </c>
      <c r="AD13" s="69">
        <f t="shared" si="3"/>
        <v>0</v>
      </c>
      <c r="AE13" s="66">
        <v>0</v>
      </c>
      <c r="AF13" s="69">
        <f t="shared" si="4"/>
        <v>0</v>
      </c>
      <c r="AG13" s="66">
        <v>0</v>
      </c>
      <c r="AH13" s="66">
        <v>0</v>
      </c>
      <c r="AI13" s="72"/>
    </row>
    <row r="14" spans="2:35" s="10" customFormat="1" ht="12.75">
      <c r="B14" s="59"/>
      <c r="C14" s="60"/>
      <c r="D14" s="61"/>
      <c r="E14" s="62"/>
      <c r="F14" s="63"/>
      <c r="G14" s="63"/>
      <c r="H14" s="68"/>
      <c r="I14" s="100"/>
      <c r="J14" s="71"/>
      <c r="K14" s="69"/>
      <c r="L14" s="71"/>
      <c r="M14" s="64"/>
      <c r="N14" s="63"/>
      <c r="O14" s="64"/>
      <c r="P14" s="71"/>
      <c r="Q14" s="64"/>
      <c r="R14" s="71"/>
      <c r="S14" s="70"/>
      <c r="T14" s="127" t="s">
        <v>122</v>
      </c>
      <c r="U14" s="66">
        <v>119</v>
      </c>
      <c r="V14" s="67"/>
      <c r="W14" s="66">
        <v>51</v>
      </c>
      <c r="X14" s="69">
        <f t="shared" si="0"/>
        <v>0.42857142857142855</v>
      </c>
      <c r="Y14" s="66">
        <v>24</v>
      </c>
      <c r="Z14" s="69">
        <f t="shared" si="1"/>
        <v>0.20168067226890757</v>
      </c>
      <c r="AA14" s="66">
        <v>16</v>
      </c>
      <c r="AB14" s="69">
        <f t="shared" si="2"/>
        <v>0.13445378151260504</v>
      </c>
      <c r="AC14" s="66">
        <v>15</v>
      </c>
      <c r="AD14" s="69">
        <f t="shared" si="3"/>
        <v>0.12605042016806722</v>
      </c>
      <c r="AE14" s="66">
        <v>33</v>
      </c>
      <c r="AF14" s="69">
        <f t="shared" si="4"/>
        <v>0.2773109243697479</v>
      </c>
      <c r="AG14" s="66">
        <v>11</v>
      </c>
      <c r="AH14" s="66">
        <v>1</v>
      </c>
      <c r="AI14" s="72">
        <f t="shared" si="5"/>
        <v>0.09090909090909091</v>
      </c>
    </row>
    <row r="15" spans="2:35" s="10" customFormat="1" ht="12.75">
      <c r="B15" s="59"/>
      <c r="C15" s="60"/>
      <c r="D15" s="61"/>
      <c r="E15" s="62"/>
      <c r="F15" s="63"/>
      <c r="G15" s="63"/>
      <c r="H15" s="68"/>
      <c r="I15" s="100"/>
      <c r="J15" s="71"/>
      <c r="K15" s="69"/>
      <c r="L15" s="71"/>
      <c r="M15" s="64"/>
      <c r="N15" s="63"/>
      <c r="O15" s="64"/>
      <c r="P15" s="71"/>
      <c r="Q15" s="64"/>
      <c r="R15" s="71"/>
      <c r="S15" s="70"/>
      <c r="T15" s="127" t="s">
        <v>123</v>
      </c>
      <c r="U15" s="66">
        <v>205</v>
      </c>
      <c r="V15" s="67"/>
      <c r="W15" s="66">
        <v>164</v>
      </c>
      <c r="X15" s="69">
        <f t="shared" si="0"/>
        <v>0.8</v>
      </c>
      <c r="Y15" s="66">
        <v>82</v>
      </c>
      <c r="Z15" s="69">
        <f t="shared" si="1"/>
        <v>0.4</v>
      </c>
      <c r="AA15" s="66">
        <v>49</v>
      </c>
      <c r="AB15" s="69">
        <f t="shared" si="2"/>
        <v>0.23902439024390243</v>
      </c>
      <c r="AC15" s="66">
        <v>3</v>
      </c>
      <c r="AD15" s="69">
        <f t="shared" si="3"/>
        <v>0.014634146341463415</v>
      </c>
      <c r="AE15" s="66">
        <v>67</v>
      </c>
      <c r="AF15" s="69">
        <f t="shared" si="4"/>
        <v>0.32682926829268294</v>
      </c>
      <c r="AG15" s="66">
        <v>23</v>
      </c>
      <c r="AH15" s="66">
        <v>0</v>
      </c>
      <c r="AI15" s="72">
        <f t="shared" si="5"/>
        <v>0</v>
      </c>
    </row>
    <row r="16" spans="2:35" s="10" customFormat="1" ht="12.75">
      <c r="B16" s="59"/>
      <c r="C16" s="60"/>
      <c r="D16" s="61"/>
      <c r="E16" s="62"/>
      <c r="F16" s="63"/>
      <c r="G16" s="63"/>
      <c r="H16" s="68"/>
      <c r="I16" s="100"/>
      <c r="J16" s="71"/>
      <c r="K16" s="69"/>
      <c r="L16" s="71"/>
      <c r="M16" s="64"/>
      <c r="N16" s="63"/>
      <c r="O16" s="64"/>
      <c r="P16" s="71"/>
      <c r="Q16" s="64"/>
      <c r="R16" s="71"/>
      <c r="S16" s="70"/>
      <c r="T16" s="28" t="s">
        <v>40</v>
      </c>
      <c r="U16" s="66">
        <v>75</v>
      </c>
      <c r="V16" s="67"/>
      <c r="W16" s="66">
        <v>0</v>
      </c>
      <c r="X16" s="69">
        <f t="shared" si="0"/>
        <v>0</v>
      </c>
      <c r="Y16" s="66">
        <v>0</v>
      </c>
      <c r="Z16" s="69">
        <f t="shared" si="1"/>
        <v>0</v>
      </c>
      <c r="AA16" s="66">
        <v>0</v>
      </c>
      <c r="AB16" s="69">
        <f t="shared" si="2"/>
        <v>0</v>
      </c>
      <c r="AC16" s="66">
        <v>0</v>
      </c>
      <c r="AD16" s="69">
        <f t="shared" si="3"/>
        <v>0</v>
      </c>
      <c r="AE16" s="66">
        <v>0</v>
      </c>
      <c r="AF16" s="69">
        <f t="shared" si="4"/>
        <v>0</v>
      </c>
      <c r="AG16" s="66">
        <v>0</v>
      </c>
      <c r="AH16" s="66">
        <v>0</v>
      </c>
      <c r="AI16" s="72"/>
    </row>
    <row r="17" spans="2:35" s="10" customFormat="1" ht="12.75">
      <c r="B17" s="59"/>
      <c r="C17" s="60"/>
      <c r="D17" s="61"/>
      <c r="E17" s="62"/>
      <c r="F17" s="63"/>
      <c r="G17" s="63"/>
      <c r="H17" s="68"/>
      <c r="I17" s="100"/>
      <c r="J17" s="71"/>
      <c r="K17" s="69"/>
      <c r="L17" s="71"/>
      <c r="M17" s="64"/>
      <c r="N17" s="63"/>
      <c r="O17" s="64"/>
      <c r="P17" s="71"/>
      <c r="Q17" s="64"/>
      <c r="R17" s="71"/>
      <c r="S17" s="70"/>
      <c r="T17" s="127" t="s">
        <v>124</v>
      </c>
      <c r="U17" s="66">
        <v>47</v>
      </c>
      <c r="V17" s="67"/>
      <c r="W17" s="66">
        <v>34</v>
      </c>
      <c r="X17" s="69">
        <f t="shared" si="0"/>
        <v>0.723404255319149</v>
      </c>
      <c r="Y17" s="66">
        <v>17</v>
      </c>
      <c r="Z17" s="69">
        <f t="shared" si="1"/>
        <v>0.3617021276595745</v>
      </c>
      <c r="AA17" s="66">
        <v>15</v>
      </c>
      <c r="AB17" s="69">
        <f t="shared" si="2"/>
        <v>0.3191489361702128</v>
      </c>
      <c r="AC17" s="66">
        <v>1</v>
      </c>
      <c r="AD17" s="69">
        <f t="shared" si="3"/>
        <v>0.02127659574468085</v>
      </c>
      <c r="AE17" s="66">
        <v>24</v>
      </c>
      <c r="AF17" s="69">
        <f t="shared" si="4"/>
        <v>0.5106382978723404</v>
      </c>
      <c r="AG17" s="66">
        <v>9</v>
      </c>
      <c r="AH17" s="66">
        <v>0</v>
      </c>
      <c r="AI17" s="72">
        <f t="shared" si="5"/>
        <v>0</v>
      </c>
    </row>
    <row r="18" spans="2:35" s="10" customFormat="1" ht="12.75">
      <c r="B18" s="59"/>
      <c r="C18" s="60"/>
      <c r="D18" s="61"/>
      <c r="E18" s="62"/>
      <c r="F18" s="63"/>
      <c r="G18" s="63"/>
      <c r="H18" s="68"/>
      <c r="I18" s="100"/>
      <c r="J18" s="71"/>
      <c r="K18" s="69"/>
      <c r="L18" s="71"/>
      <c r="M18" s="64"/>
      <c r="N18" s="63"/>
      <c r="O18" s="64"/>
      <c r="P18" s="71"/>
      <c r="Q18" s="64"/>
      <c r="R18" s="71"/>
      <c r="S18" s="70"/>
      <c r="T18" s="28" t="s">
        <v>41</v>
      </c>
      <c r="U18" s="71"/>
      <c r="V18" s="67"/>
      <c r="W18" s="71"/>
      <c r="X18" s="69"/>
      <c r="Y18" s="71"/>
      <c r="Z18" s="69"/>
      <c r="AA18" s="63"/>
      <c r="AB18" s="69"/>
      <c r="AC18" s="63"/>
      <c r="AD18" s="69"/>
      <c r="AE18" s="63"/>
      <c r="AF18" s="69"/>
      <c r="AG18" s="71"/>
      <c r="AH18" s="71"/>
      <c r="AI18" s="72"/>
    </row>
    <row r="19" spans="2:35" s="5" customFormat="1" ht="13.5" thickBot="1">
      <c r="B19" s="35"/>
      <c r="C19" s="36"/>
      <c r="D19" s="86" t="s">
        <v>165</v>
      </c>
      <c r="E19" s="87"/>
      <c r="F19" s="88">
        <f>SUM(F6:F18)</f>
        <v>843</v>
      </c>
      <c r="G19" s="88">
        <f>SUM(G6:G18)</f>
        <v>541</v>
      </c>
      <c r="H19" s="89">
        <f>SUM(G19/F19)</f>
        <v>0.641755634638197</v>
      </c>
      <c r="I19" s="101">
        <f>SUM(I6:I18)</f>
        <v>72</v>
      </c>
      <c r="J19" s="101">
        <f>SUM(J6:J18)</f>
        <v>31</v>
      </c>
      <c r="K19" s="90">
        <f>SUM(J19/I19)</f>
        <v>0.4305555555555556</v>
      </c>
      <c r="L19" s="101">
        <f>SUM(L6:L18)</f>
        <v>20</v>
      </c>
      <c r="M19" s="90">
        <f>SUM(L19/I19)</f>
        <v>0.2777777777777778</v>
      </c>
      <c r="N19" s="88">
        <f>SUM(N6:N18)</f>
        <v>20</v>
      </c>
      <c r="O19" s="90">
        <f>SUM(N19/I19)</f>
        <v>0.2777777777777778</v>
      </c>
      <c r="P19" s="101">
        <f>SUM(P6:P18)</f>
        <v>0</v>
      </c>
      <c r="Q19" s="90">
        <f>SUM(P19/I19)</f>
        <v>0</v>
      </c>
      <c r="R19" s="101">
        <f>SUM(R6:R18)</f>
        <v>4</v>
      </c>
      <c r="S19" s="91">
        <f>SUM(R19/I19)</f>
        <v>0.05555555555555555</v>
      </c>
      <c r="T19" s="42" t="s">
        <v>165</v>
      </c>
      <c r="U19" s="88">
        <f>SUM(U3:U18)</f>
        <v>1681</v>
      </c>
      <c r="V19" s="88"/>
      <c r="W19" s="88">
        <f>SUM(W3:W18)</f>
        <v>818</v>
      </c>
      <c r="X19" s="90">
        <f t="shared" si="0"/>
        <v>0.4866151100535396</v>
      </c>
      <c r="Y19" s="88">
        <f>SUM(Y3:Y18)</f>
        <v>442</v>
      </c>
      <c r="Z19" s="90">
        <f t="shared" si="1"/>
        <v>0.2629387269482451</v>
      </c>
      <c r="AA19" s="88">
        <f>SUM(AA3:AA18)</f>
        <v>245</v>
      </c>
      <c r="AB19" s="90">
        <f t="shared" si="2"/>
        <v>0.1457465794170137</v>
      </c>
      <c r="AC19" s="88">
        <f>SUM(AC3:AC18)</f>
        <v>174</v>
      </c>
      <c r="AD19" s="90">
        <f t="shared" si="3"/>
        <v>0.10350981558596074</v>
      </c>
      <c r="AE19" s="88">
        <f>SUM(AE3:AE18)</f>
        <v>411</v>
      </c>
      <c r="AF19" s="90">
        <f t="shared" si="4"/>
        <v>0.24449732302201072</v>
      </c>
      <c r="AG19" s="88">
        <f>SUM(AG3:AG18)</f>
        <v>133</v>
      </c>
      <c r="AH19" s="88">
        <f>SUM(AH3:AH18)</f>
        <v>2</v>
      </c>
      <c r="AI19" s="89">
        <f t="shared" si="5"/>
        <v>0.015037593984962405</v>
      </c>
    </row>
    <row r="20" spans="2:35" s="10" customFormat="1" ht="12.75">
      <c r="B20" s="59" t="s">
        <v>118</v>
      </c>
      <c r="C20" s="60">
        <v>481</v>
      </c>
      <c r="D20" s="61" t="s">
        <v>109</v>
      </c>
      <c r="E20" s="73" t="s">
        <v>107</v>
      </c>
      <c r="F20" s="63">
        <v>646</v>
      </c>
      <c r="G20" s="63">
        <v>363</v>
      </c>
      <c r="H20" s="72">
        <f>SUM(G20/F20)</f>
        <v>0.5619195046439629</v>
      </c>
      <c r="I20" s="100">
        <v>165</v>
      </c>
      <c r="J20" s="71">
        <v>84</v>
      </c>
      <c r="K20" s="69">
        <f>SUM(J20/I20)</f>
        <v>0.509090909090909</v>
      </c>
      <c r="L20" s="71">
        <v>35</v>
      </c>
      <c r="M20" s="69">
        <f>SUM(L20/I20)</f>
        <v>0.21212121212121213</v>
      </c>
      <c r="N20" s="63">
        <v>35</v>
      </c>
      <c r="O20" s="69">
        <f>SUM(N20/I20)</f>
        <v>0.21212121212121213</v>
      </c>
      <c r="P20" s="71"/>
      <c r="Q20" s="69">
        <f>SUM(P20/I20)</f>
        <v>0</v>
      </c>
      <c r="R20" s="71">
        <v>2</v>
      </c>
      <c r="S20" s="70">
        <f>SUM(R20/I20)</f>
        <v>0.012121212121212121</v>
      </c>
      <c r="T20" s="127" t="s">
        <v>125</v>
      </c>
      <c r="U20" s="66">
        <v>71</v>
      </c>
      <c r="V20" s="67"/>
      <c r="W20" s="66">
        <v>4</v>
      </c>
      <c r="X20" s="69">
        <f t="shared" si="0"/>
        <v>0.056338028169014086</v>
      </c>
      <c r="Y20" s="66">
        <v>3</v>
      </c>
      <c r="Z20" s="69">
        <f t="shared" si="1"/>
        <v>0.04225352112676056</v>
      </c>
      <c r="AA20" s="66">
        <v>1</v>
      </c>
      <c r="AB20" s="69">
        <f t="shared" si="2"/>
        <v>0.014084507042253521</v>
      </c>
      <c r="AC20" s="66">
        <v>0</v>
      </c>
      <c r="AD20" s="69">
        <f t="shared" si="3"/>
        <v>0</v>
      </c>
      <c r="AE20" s="66">
        <v>2</v>
      </c>
      <c r="AF20" s="69">
        <f t="shared" si="4"/>
        <v>0.028169014084507043</v>
      </c>
      <c r="AG20" s="66">
        <v>1</v>
      </c>
      <c r="AH20" s="66">
        <v>0</v>
      </c>
      <c r="AI20" s="72">
        <f t="shared" si="5"/>
        <v>0</v>
      </c>
    </row>
    <row r="21" spans="2:35" s="10" customFormat="1" ht="12.75">
      <c r="B21" s="59"/>
      <c r="C21" s="60"/>
      <c r="D21" s="61" t="s">
        <v>109</v>
      </c>
      <c r="E21" s="73" t="s">
        <v>110</v>
      </c>
      <c r="F21" s="63">
        <v>647</v>
      </c>
      <c r="G21" s="63">
        <v>354</v>
      </c>
      <c r="H21" s="72">
        <f>SUM(G21/F21)</f>
        <v>0.5471406491499228</v>
      </c>
      <c r="I21" s="100"/>
      <c r="J21" s="71"/>
      <c r="K21" s="69"/>
      <c r="L21" s="71"/>
      <c r="M21" s="69"/>
      <c r="N21" s="63"/>
      <c r="O21" s="64"/>
      <c r="P21" s="71"/>
      <c r="Q21" s="64"/>
      <c r="R21" s="71">
        <v>2</v>
      </c>
      <c r="S21" s="70">
        <f>SUM(R21/I20)</f>
        <v>0.012121212121212121</v>
      </c>
      <c r="T21" s="28" t="s">
        <v>43</v>
      </c>
      <c r="U21" s="71"/>
      <c r="V21" s="67"/>
      <c r="W21" s="71"/>
      <c r="X21" s="69"/>
      <c r="Y21" s="71"/>
      <c r="Z21" s="69"/>
      <c r="AA21" s="63"/>
      <c r="AB21" s="69"/>
      <c r="AC21" s="63"/>
      <c r="AD21" s="69"/>
      <c r="AE21" s="63"/>
      <c r="AF21" s="69"/>
      <c r="AG21" s="71"/>
      <c r="AH21" s="71"/>
      <c r="AI21" s="72"/>
    </row>
    <row r="22" spans="2:35" s="10" customFormat="1" ht="12.75">
      <c r="B22" s="59"/>
      <c r="C22" s="60"/>
      <c r="D22" s="61" t="s">
        <v>111</v>
      </c>
      <c r="E22" s="73" t="s">
        <v>112</v>
      </c>
      <c r="F22" s="63">
        <v>501</v>
      </c>
      <c r="G22" s="63">
        <v>360</v>
      </c>
      <c r="H22" s="72">
        <f>SUM(G22/F22)</f>
        <v>0.718562874251497</v>
      </c>
      <c r="I22" s="100"/>
      <c r="J22" s="71"/>
      <c r="K22" s="69"/>
      <c r="L22" s="71"/>
      <c r="M22" s="64"/>
      <c r="N22" s="63"/>
      <c r="O22" s="64"/>
      <c r="P22" s="71"/>
      <c r="Q22" s="64"/>
      <c r="R22" s="71">
        <v>2</v>
      </c>
      <c r="S22" s="70">
        <f>SUM(R22/I20)</f>
        <v>0.012121212121212121</v>
      </c>
      <c r="T22" s="127" t="s">
        <v>126</v>
      </c>
      <c r="U22" s="66">
        <v>53</v>
      </c>
      <c r="V22" s="67"/>
      <c r="W22" s="66">
        <v>40</v>
      </c>
      <c r="X22" s="69">
        <f t="shared" si="0"/>
        <v>0.7547169811320755</v>
      </c>
      <c r="Y22" s="66">
        <v>23</v>
      </c>
      <c r="Z22" s="69">
        <f t="shared" si="1"/>
        <v>0.4339622641509434</v>
      </c>
      <c r="AA22" s="66">
        <v>11</v>
      </c>
      <c r="AB22" s="69">
        <f t="shared" si="2"/>
        <v>0.20754716981132076</v>
      </c>
      <c r="AC22" s="66">
        <v>0</v>
      </c>
      <c r="AD22" s="69">
        <f t="shared" si="3"/>
        <v>0</v>
      </c>
      <c r="AE22" s="66">
        <v>20</v>
      </c>
      <c r="AF22" s="69">
        <f t="shared" si="4"/>
        <v>0.37735849056603776</v>
      </c>
      <c r="AG22" s="66">
        <v>10</v>
      </c>
      <c r="AH22" s="66" t="s">
        <v>163</v>
      </c>
      <c r="AI22" s="72">
        <f t="shared" si="5"/>
        <v>0</v>
      </c>
    </row>
    <row r="23" spans="2:35" s="10" customFormat="1" ht="12.75">
      <c r="B23" s="59"/>
      <c r="C23" s="60"/>
      <c r="D23" s="61"/>
      <c r="E23" s="73"/>
      <c r="F23" s="63"/>
      <c r="G23" s="63"/>
      <c r="H23" s="68"/>
      <c r="I23" s="100"/>
      <c r="J23" s="71"/>
      <c r="K23" s="69"/>
      <c r="L23" s="71"/>
      <c r="M23" s="64"/>
      <c r="N23" s="63"/>
      <c r="O23" s="64"/>
      <c r="P23" s="71"/>
      <c r="Q23" s="64"/>
      <c r="R23" s="71"/>
      <c r="S23" s="70"/>
      <c r="T23" s="28" t="s">
        <v>44</v>
      </c>
      <c r="U23" s="66">
        <v>349</v>
      </c>
      <c r="V23" s="67"/>
      <c r="W23" s="66">
        <v>96</v>
      </c>
      <c r="X23" s="69">
        <f t="shared" si="0"/>
        <v>0.27507163323782235</v>
      </c>
      <c r="Y23" s="66">
        <v>51</v>
      </c>
      <c r="Z23" s="69">
        <f t="shared" si="1"/>
        <v>0.14613180515759314</v>
      </c>
      <c r="AA23" s="66">
        <v>30</v>
      </c>
      <c r="AB23" s="69">
        <f t="shared" si="2"/>
        <v>0.08595988538681948</v>
      </c>
      <c r="AC23" s="66">
        <v>1</v>
      </c>
      <c r="AD23" s="69">
        <f t="shared" si="3"/>
        <v>0.0028653295128939827</v>
      </c>
      <c r="AE23" s="66">
        <v>56</v>
      </c>
      <c r="AF23" s="69">
        <f t="shared" si="4"/>
        <v>0.16045845272206305</v>
      </c>
      <c r="AG23" s="66">
        <v>20</v>
      </c>
      <c r="AH23" s="66" t="s">
        <v>163</v>
      </c>
      <c r="AI23" s="72">
        <f t="shared" si="5"/>
        <v>0</v>
      </c>
    </row>
    <row r="24" spans="2:35" s="10" customFormat="1" ht="12.75">
      <c r="B24" s="59"/>
      <c r="C24" s="60"/>
      <c r="D24" s="61"/>
      <c r="E24" s="62"/>
      <c r="F24" s="63"/>
      <c r="G24" s="63"/>
      <c r="H24" s="68"/>
      <c r="I24" s="100"/>
      <c r="J24" s="71"/>
      <c r="K24" s="69"/>
      <c r="L24" s="71"/>
      <c r="M24" s="64"/>
      <c r="N24" s="63"/>
      <c r="O24" s="64"/>
      <c r="P24" s="71"/>
      <c r="Q24" s="64"/>
      <c r="R24" s="71"/>
      <c r="S24" s="70"/>
      <c r="T24" s="127" t="s">
        <v>127</v>
      </c>
      <c r="U24" s="66">
        <v>342</v>
      </c>
      <c r="V24" s="67"/>
      <c r="W24" s="66">
        <v>284</v>
      </c>
      <c r="X24" s="69">
        <f t="shared" si="0"/>
        <v>0.8304093567251462</v>
      </c>
      <c r="Y24" s="66">
        <v>73</v>
      </c>
      <c r="Z24" s="69">
        <f t="shared" si="1"/>
        <v>0.2134502923976608</v>
      </c>
      <c r="AA24" s="66">
        <v>67</v>
      </c>
      <c r="AB24" s="69">
        <f t="shared" si="2"/>
        <v>0.195906432748538</v>
      </c>
      <c r="AC24" s="66">
        <v>49</v>
      </c>
      <c r="AD24" s="69">
        <f t="shared" si="3"/>
        <v>0.14327485380116958</v>
      </c>
      <c r="AE24" s="66">
        <v>153</v>
      </c>
      <c r="AF24" s="69">
        <f t="shared" si="4"/>
        <v>0.4473684210526316</v>
      </c>
      <c r="AG24" s="66">
        <v>70</v>
      </c>
      <c r="AH24" s="66">
        <v>2</v>
      </c>
      <c r="AI24" s="72">
        <f t="shared" si="5"/>
        <v>0.02857142857142857</v>
      </c>
    </row>
    <row r="25" spans="2:35" s="10" customFormat="1" ht="12.75">
      <c r="B25" s="74"/>
      <c r="C25" s="60"/>
      <c r="D25" s="61"/>
      <c r="E25" s="62"/>
      <c r="F25" s="63"/>
      <c r="G25" s="63"/>
      <c r="H25" s="68"/>
      <c r="I25" s="100"/>
      <c r="J25" s="71"/>
      <c r="K25" s="69"/>
      <c r="L25" s="71"/>
      <c r="M25" s="64"/>
      <c r="N25" s="63"/>
      <c r="O25" s="64"/>
      <c r="P25" s="71"/>
      <c r="Q25" s="64"/>
      <c r="R25" s="71"/>
      <c r="S25" s="70"/>
      <c r="T25" s="127" t="s">
        <v>128</v>
      </c>
      <c r="U25" s="66">
        <v>820</v>
      </c>
      <c r="V25" s="67"/>
      <c r="W25" s="66">
        <v>648</v>
      </c>
      <c r="X25" s="69">
        <f t="shared" si="0"/>
        <v>0.7902439024390244</v>
      </c>
      <c r="Y25" s="66">
        <v>261</v>
      </c>
      <c r="Z25" s="69">
        <f t="shared" si="1"/>
        <v>0.3182926829268293</v>
      </c>
      <c r="AA25" s="66">
        <v>135</v>
      </c>
      <c r="AB25" s="69">
        <f t="shared" si="2"/>
        <v>0.16463414634146342</v>
      </c>
      <c r="AC25" s="66">
        <v>151</v>
      </c>
      <c r="AD25" s="69">
        <f t="shared" si="3"/>
        <v>0.18414634146341463</v>
      </c>
      <c r="AE25" s="66">
        <v>346</v>
      </c>
      <c r="AF25" s="69">
        <f t="shared" si="4"/>
        <v>0.4219512195121951</v>
      </c>
      <c r="AG25" s="66">
        <v>136</v>
      </c>
      <c r="AH25" s="66">
        <v>0</v>
      </c>
      <c r="AI25" s="72">
        <f t="shared" si="5"/>
        <v>0</v>
      </c>
    </row>
    <row r="26" spans="2:35" s="10" customFormat="1" ht="12.75">
      <c r="B26" s="59"/>
      <c r="C26" s="60"/>
      <c r="D26" s="61"/>
      <c r="E26" s="62"/>
      <c r="F26" s="63"/>
      <c r="G26" s="63"/>
      <c r="H26" s="68"/>
      <c r="I26" s="100"/>
      <c r="J26" s="71"/>
      <c r="K26" s="69"/>
      <c r="L26" s="71"/>
      <c r="M26" s="64"/>
      <c r="N26" s="63"/>
      <c r="O26" s="64"/>
      <c r="P26" s="71"/>
      <c r="Q26" s="64"/>
      <c r="R26" s="71"/>
      <c r="S26" s="70"/>
      <c r="T26" s="127" t="s">
        <v>129</v>
      </c>
      <c r="U26" s="66">
        <v>139</v>
      </c>
      <c r="V26" s="67"/>
      <c r="W26" s="66">
        <v>117</v>
      </c>
      <c r="X26" s="69">
        <f t="shared" si="0"/>
        <v>0.841726618705036</v>
      </c>
      <c r="Y26" s="66">
        <v>66</v>
      </c>
      <c r="Z26" s="69">
        <f t="shared" si="1"/>
        <v>0.4748201438848921</v>
      </c>
      <c r="AA26" s="66">
        <v>35</v>
      </c>
      <c r="AB26" s="69">
        <f t="shared" si="2"/>
        <v>0.2517985611510791</v>
      </c>
      <c r="AC26" s="66">
        <v>0</v>
      </c>
      <c r="AD26" s="69">
        <f t="shared" si="3"/>
        <v>0</v>
      </c>
      <c r="AE26" s="66">
        <v>67</v>
      </c>
      <c r="AF26" s="69">
        <f t="shared" si="4"/>
        <v>0.48201438848920863</v>
      </c>
      <c r="AG26" s="66">
        <v>24</v>
      </c>
      <c r="AH26" s="66" t="s">
        <v>163</v>
      </c>
      <c r="AI26" s="72">
        <f t="shared" si="5"/>
        <v>0</v>
      </c>
    </row>
    <row r="27" spans="2:35" s="10" customFormat="1" ht="12.75">
      <c r="B27" s="59"/>
      <c r="C27" s="60"/>
      <c r="D27" s="61"/>
      <c r="E27" s="62"/>
      <c r="F27" s="63"/>
      <c r="G27" s="63"/>
      <c r="H27" s="68"/>
      <c r="I27" s="100"/>
      <c r="J27" s="71"/>
      <c r="K27" s="69"/>
      <c r="L27" s="71"/>
      <c r="M27" s="64"/>
      <c r="N27" s="63"/>
      <c r="O27" s="64"/>
      <c r="P27" s="71"/>
      <c r="Q27" s="64"/>
      <c r="R27" s="71"/>
      <c r="S27" s="70"/>
      <c r="T27" s="28" t="s">
        <v>45</v>
      </c>
      <c r="U27" s="71"/>
      <c r="V27" s="67"/>
      <c r="W27" s="71"/>
      <c r="X27" s="69"/>
      <c r="Y27" s="71"/>
      <c r="Z27" s="69"/>
      <c r="AA27" s="63"/>
      <c r="AB27" s="69"/>
      <c r="AC27" s="63"/>
      <c r="AD27" s="69"/>
      <c r="AE27" s="63"/>
      <c r="AF27" s="69"/>
      <c r="AG27" s="71"/>
      <c r="AH27" s="71"/>
      <c r="AI27" s="72"/>
    </row>
    <row r="28" spans="2:35" s="10" customFormat="1" ht="12.75">
      <c r="B28" s="59"/>
      <c r="C28" s="60"/>
      <c r="D28" s="61"/>
      <c r="E28" s="62"/>
      <c r="F28" s="63"/>
      <c r="G28" s="63"/>
      <c r="H28" s="68"/>
      <c r="I28" s="100"/>
      <c r="J28" s="71"/>
      <c r="K28" s="69"/>
      <c r="L28" s="71"/>
      <c r="M28" s="64"/>
      <c r="N28" s="63"/>
      <c r="O28" s="64"/>
      <c r="P28" s="71"/>
      <c r="Q28" s="64"/>
      <c r="R28" s="71"/>
      <c r="S28" s="70"/>
      <c r="T28" s="127" t="s">
        <v>130</v>
      </c>
      <c r="U28" s="66">
        <v>152</v>
      </c>
      <c r="V28" s="67"/>
      <c r="W28" s="66">
        <v>127</v>
      </c>
      <c r="X28" s="69">
        <f t="shared" si="0"/>
        <v>0.8355263157894737</v>
      </c>
      <c r="Y28" s="66">
        <v>70</v>
      </c>
      <c r="Z28" s="69">
        <f t="shared" si="1"/>
        <v>0.4605263157894737</v>
      </c>
      <c r="AA28" s="66">
        <v>36</v>
      </c>
      <c r="AB28" s="69">
        <f t="shared" si="2"/>
        <v>0.23684210526315788</v>
      </c>
      <c r="AC28" s="66">
        <v>59</v>
      </c>
      <c r="AD28" s="69">
        <f t="shared" si="3"/>
        <v>0.3881578947368421</v>
      </c>
      <c r="AE28" s="66">
        <v>64</v>
      </c>
      <c r="AF28" s="69">
        <f t="shared" si="4"/>
        <v>0.42105263157894735</v>
      </c>
      <c r="AG28" s="66">
        <v>25</v>
      </c>
      <c r="AH28" s="66" t="s">
        <v>163</v>
      </c>
      <c r="AI28" s="72">
        <f t="shared" si="5"/>
        <v>0</v>
      </c>
    </row>
    <row r="29" spans="2:35" s="10" customFormat="1" ht="12.75">
      <c r="B29" s="59"/>
      <c r="C29" s="60"/>
      <c r="D29" s="61"/>
      <c r="E29" s="62"/>
      <c r="F29" s="63"/>
      <c r="G29" s="63"/>
      <c r="H29" s="68"/>
      <c r="I29" s="100"/>
      <c r="J29" s="71"/>
      <c r="K29" s="69"/>
      <c r="L29" s="71"/>
      <c r="M29" s="64"/>
      <c r="N29" s="63"/>
      <c r="O29" s="64"/>
      <c r="P29" s="71"/>
      <c r="Q29" s="64"/>
      <c r="R29" s="71"/>
      <c r="S29" s="70"/>
      <c r="T29" s="127" t="s">
        <v>46</v>
      </c>
      <c r="U29" s="66">
        <v>240</v>
      </c>
      <c r="V29" s="67"/>
      <c r="W29" s="66">
        <v>195</v>
      </c>
      <c r="X29" s="69">
        <f t="shared" si="0"/>
        <v>0.8125</v>
      </c>
      <c r="Y29" s="66">
        <v>101</v>
      </c>
      <c r="Z29" s="69">
        <f t="shared" si="1"/>
        <v>0.42083333333333334</v>
      </c>
      <c r="AA29" s="66">
        <v>57</v>
      </c>
      <c r="AB29" s="69">
        <f t="shared" si="2"/>
        <v>0.2375</v>
      </c>
      <c r="AC29" s="66">
        <v>81</v>
      </c>
      <c r="AD29" s="69">
        <f t="shared" si="3"/>
        <v>0.3375</v>
      </c>
      <c r="AE29" s="66">
        <v>102</v>
      </c>
      <c r="AF29" s="69">
        <f t="shared" si="4"/>
        <v>0.425</v>
      </c>
      <c r="AG29" s="66">
        <v>43</v>
      </c>
      <c r="AH29" s="66" t="s">
        <v>163</v>
      </c>
      <c r="AI29" s="72">
        <f t="shared" si="5"/>
        <v>0</v>
      </c>
    </row>
    <row r="30" spans="2:35" s="10" customFormat="1" ht="12.75">
      <c r="B30" s="59"/>
      <c r="C30" s="60"/>
      <c r="D30" s="61"/>
      <c r="E30" s="62"/>
      <c r="F30" s="63"/>
      <c r="G30" s="63"/>
      <c r="H30" s="68"/>
      <c r="I30" s="100"/>
      <c r="J30" s="71"/>
      <c r="K30" s="69"/>
      <c r="L30" s="71"/>
      <c r="M30" s="64"/>
      <c r="N30" s="63"/>
      <c r="O30" s="64"/>
      <c r="P30" s="71"/>
      <c r="Q30" s="64"/>
      <c r="R30" s="71"/>
      <c r="S30" s="70"/>
      <c r="T30" s="127" t="s">
        <v>47</v>
      </c>
      <c r="U30" s="66">
        <v>715</v>
      </c>
      <c r="V30" s="67"/>
      <c r="W30" s="66">
        <v>589</v>
      </c>
      <c r="X30" s="69">
        <f t="shared" si="0"/>
        <v>0.8237762237762237</v>
      </c>
      <c r="Y30" s="66">
        <v>265</v>
      </c>
      <c r="Z30" s="69">
        <f t="shared" si="1"/>
        <v>0.3706293706293706</v>
      </c>
      <c r="AA30" s="66">
        <v>147</v>
      </c>
      <c r="AB30" s="69">
        <f t="shared" si="2"/>
        <v>0.2055944055944056</v>
      </c>
      <c r="AC30" s="66">
        <v>122</v>
      </c>
      <c r="AD30" s="69">
        <f t="shared" si="3"/>
        <v>0.17062937062937064</v>
      </c>
      <c r="AE30" s="66">
        <v>289</v>
      </c>
      <c r="AF30" s="69">
        <f t="shared" si="4"/>
        <v>0.4041958041958042</v>
      </c>
      <c r="AG30" s="66">
        <v>115</v>
      </c>
      <c r="AH30" s="66" t="s">
        <v>163</v>
      </c>
      <c r="AI30" s="72">
        <f t="shared" si="5"/>
        <v>0</v>
      </c>
    </row>
    <row r="31" spans="2:35" s="10" customFormat="1" ht="12.75">
      <c r="B31" s="59"/>
      <c r="C31" s="60"/>
      <c r="D31" s="61"/>
      <c r="E31" s="62"/>
      <c r="F31" s="63"/>
      <c r="G31" s="63"/>
      <c r="H31" s="68"/>
      <c r="I31" s="100"/>
      <c r="J31" s="71"/>
      <c r="K31" s="69"/>
      <c r="L31" s="71"/>
      <c r="M31" s="64"/>
      <c r="N31" s="63"/>
      <c r="O31" s="64"/>
      <c r="P31" s="71"/>
      <c r="Q31" s="64"/>
      <c r="R31" s="71"/>
      <c r="S31" s="70"/>
      <c r="T31" s="127" t="s">
        <v>48</v>
      </c>
      <c r="U31" s="66">
        <v>277</v>
      </c>
      <c r="V31" s="67"/>
      <c r="W31" s="66">
        <v>187</v>
      </c>
      <c r="X31" s="69">
        <f t="shared" si="0"/>
        <v>0.6750902527075813</v>
      </c>
      <c r="Y31" s="66">
        <v>57</v>
      </c>
      <c r="Z31" s="69">
        <f t="shared" si="1"/>
        <v>0.20577617328519857</v>
      </c>
      <c r="AA31" s="66">
        <v>37</v>
      </c>
      <c r="AB31" s="69">
        <f t="shared" si="2"/>
        <v>0.13357400722021662</v>
      </c>
      <c r="AC31" s="66">
        <v>11</v>
      </c>
      <c r="AD31" s="69">
        <f t="shared" si="3"/>
        <v>0.039711191335740074</v>
      </c>
      <c r="AE31" s="66">
        <v>96</v>
      </c>
      <c r="AF31" s="69">
        <f t="shared" si="4"/>
        <v>0.34657039711191334</v>
      </c>
      <c r="AG31" s="66">
        <v>41</v>
      </c>
      <c r="AH31" s="66" t="s">
        <v>163</v>
      </c>
      <c r="AI31" s="72">
        <f t="shared" si="5"/>
        <v>0</v>
      </c>
    </row>
    <row r="32" spans="2:35" s="5" customFormat="1" ht="13.5" thickBot="1">
      <c r="B32" s="44"/>
      <c r="C32" s="37"/>
      <c r="D32" s="86" t="s">
        <v>165</v>
      </c>
      <c r="E32" s="87"/>
      <c r="F32" s="88">
        <f>SUM(F20:F31)</f>
        <v>1794</v>
      </c>
      <c r="G32" s="88">
        <f>SUM(G20:G31)</f>
        <v>1077</v>
      </c>
      <c r="H32" s="89">
        <f>SUM(G32/F32)</f>
        <v>0.6003344481605352</v>
      </c>
      <c r="I32" s="101">
        <f>SUM(I20:I31)</f>
        <v>165</v>
      </c>
      <c r="J32" s="101">
        <f>SUM(J20:J31)</f>
        <v>84</v>
      </c>
      <c r="K32" s="90">
        <f>SUM(J32/I32)</f>
        <v>0.509090909090909</v>
      </c>
      <c r="L32" s="101">
        <f>SUM(L20:L31)</f>
        <v>35</v>
      </c>
      <c r="M32" s="90">
        <f>SUM(L32/I32)</f>
        <v>0.21212121212121213</v>
      </c>
      <c r="N32" s="88">
        <f>SUM(N20:N31)</f>
        <v>35</v>
      </c>
      <c r="O32" s="90">
        <f>SUM(N32/I32)</f>
        <v>0.21212121212121213</v>
      </c>
      <c r="P32" s="101">
        <f>SUM(P20:P31)</f>
        <v>0</v>
      </c>
      <c r="Q32" s="90">
        <f>SUM(P32/I32)</f>
        <v>0</v>
      </c>
      <c r="R32" s="101">
        <f>SUM(R20:R31)</f>
        <v>6</v>
      </c>
      <c r="S32" s="91">
        <f>SUM(R32/I32)</f>
        <v>0.03636363636363636</v>
      </c>
      <c r="T32" s="42" t="s">
        <v>165</v>
      </c>
      <c r="U32" s="88">
        <f>SUM(U20:U31)</f>
        <v>3158</v>
      </c>
      <c r="V32" s="88"/>
      <c r="W32" s="88">
        <f>SUM(W20:W31)</f>
        <v>2287</v>
      </c>
      <c r="X32" s="90">
        <f t="shared" si="0"/>
        <v>0.7241925269157695</v>
      </c>
      <c r="Y32" s="88">
        <f>SUM(Y20:Y31)</f>
        <v>970</v>
      </c>
      <c r="Z32" s="90">
        <f t="shared" si="1"/>
        <v>0.3071564281190627</v>
      </c>
      <c r="AA32" s="88">
        <f>SUM(AA20:AA31)</f>
        <v>556</v>
      </c>
      <c r="AB32" s="90">
        <f t="shared" si="2"/>
        <v>0.17606079797340088</v>
      </c>
      <c r="AC32" s="88">
        <f>SUM(AC20:AC31)</f>
        <v>474</v>
      </c>
      <c r="AD32" s="90">
        <f t="shared" si="3"/>
        <v>0.15009499683343888</v>
      </c>
      <c r="AE32" s="88">
        <f>SUM(AE20:AE31)</f>
        <v>1195</v>
      </c>
      <c r="AF32" s="90">
        <f t="shared" si="4"/>
        <v>0.37840405319822673</v>
      </c>
      <c r="AG32" s="88">
        <f>SUM(AG20:AG31)</f>
        <v>485</v>
      </c>
      <c r="AH32" s="88">
        <f>SUM(AH20:AH31)</f>
        <v>2</v>
      </c>
      <c r="AI32" s="89">
        <f t="shared" si="5"/>
        <v>0.004123711340206186</v>
      </c>
    </row>
    <row r="33" spans="2:35" s="10" customFormat="1" ht="12.75">
      <c r="B33" s="59"/>
      <c r="C33" s="60">
        <v>486</v>
      </c>
      <c r="D33" s="61" t="s">
        <v>168</v>
      </c>
      <c r="E33" s="62" t="s">
        <v>107</v>
      </c>
      <c r="F33" s="63">
        <v>572</v>
      </c>
      <c r="G33" s="63">
        <v>194</v>
      </c>
      <c r="H33" s="72">
        <f>SUM(G33/F33)</f>
        <v>0.33916083916083917</v>
      </c>
      <c r="I33" s="100">
        <v>164</v>
      </c>
      <c r="J33" s="71">
        <v>137</v>
      </c>
      <c r="K33" s="69">
        <f>SUM(J33/I33)</f>
        <v>0.8353658536585366</v>
      </c>
      <c r="L33" s="71">
        <v>49</v>
      </c>
      <c r="M33" s="69">
        <f>SUM(L33/I33)</f>
        <v>0.29878048780487804</v>
      </c>
      <c r="N33" s="63">
        <v>49</v>
      </c>
      <c r="O33" s="69">
        <f>SUM(N33/I33)</f>
        <v>0.29878048780487804</v>
      </c>
      <c r="P33" s="71">
        <v>0</v>
      </c>
      <c r="Q33" s="69">
        <f>SUM(P33/I33)</f>
        <v>0</v>
      </c>
      <c r="R33" s="71">
        <v>3</v>
      </c>
      <c r="S33" s="70">
        <f>SUM(R33/I33)</f>
        <v>0.018292682926829267</v>
      </c>
      <c r="T33" s="127" t="s">
        <v>131</v>
      </c>
      <c r="U33" s="66">
        <v>81</v>
      </c>
      <c r="V33" s="67"/>
      <c r="W33" s="66">
        <v>68</v>
      </c>
      <c r="X33" s="69">
        <f t="shared" si="0"/>
        <v>0.8395061728395061</v>
      </c>
      <c r="Y33" s="66">
        <v>32</v>
      </c>
      <c r="Z33" s="69">
        <f t="shared" si="1"/>
        <v>0.3950617283950617</v>
      </c>
      <c r="AA33" s="66">
        <v>24</v>
      </c>
      <c r="AB33" s="69">
        <f t="shared" si="2"/>
        <v>0.2962962962962963</v>
      </c>
      <c r="AC33" s="66">
        <v>11</v>
      </c>
      <c r="AD33" s="69">
        <f t="shared" si="3"/>
        <v>0.13580246913580246</v>
      </c>
      <c r="AE33" s="66">
        <v>37</v>
      </c>
      <c r="AF33" s="69">
        <f t="shared" si="4"/>
        <v>0.4567901234567901</v>
      </c>
      <c r="AG33" s="66">
        <v>12</v>
      </c>
      <c r="AH33" s="66" t="s">
        <v>163</v>
      </c>
      <c r="AI33" s="72">
        <f t="shared" si="5"/>
        <v>0</v>
      </c>
    </row>
    <row r="34" spans="2:35" s="10" customFormat="1" ht="12.75">
      <c r="B34" s="59"/>
      <c r="C34" s="60"/>
      <c r="D34" s="61"/>
      <c r="E34" s="62" t="s">
        <v>110</v>
      </c>
      <c r="F34" s="63">
        <v>572</v>
      </c>
      <c r="G34" s="63">
        <v>266</v>
      </c>
      <c r="H34" s="72">
        <f>SUM(G34/F34)</f>
        <v>0.46503496503496505</v>
      </c>
      <c r="I34" s="100"/>
      <c r="J34" s="71"/>
      <c r="K34" s="69"/>
      <c r="L34" s="71"/>
      <c r="M34" s="64"/>
      <c r="N34" s="63"/>
      <c r="O34" s="64"/>
      <c r="P34" s="71"/>
      <c r="Q34" s="64"/>
      <c r="R34" s="71">
        <v>2</v>
      </c>
      <c r="S34" s="70">
        <f>SUM(R34/I33)</f>
        <v>0.012195121951219513</v>
      </c>
      <c r="T34" s="127" t="s">
        <v>49</v>
      </c>
      <c r="U34" s="66">
        <v>32</v>
      </c>
      <c r="V34" s="67"/>
      <c r="W34" s="66">
        <v>28</v>
      </c>
      <c r="X34" s="69">
        <f t="shared" si="0"/>
        <v>0.875</v>
      </c>
      <c r="Y34" s="66">
        <v>16</v>
      </c>
      <c r="Z34" s="69">
        <f t="shared" si="1"/>
        <v>0.5</v>
      </c>
      <c r="AA34" s="66">
        <v>9</v>
      </c>
      <c r="AB34" s="69">
        <f t="shared" si="2"/>
        <v>0.28125</v>
      </c>
      <c r="AC34" s="66">
        <v>0</v>
      </c>
      <c r="AD34" s="69">
        <f t="shared" si="3"/>
        <v>0</v>
      </c>
      <c r="AE34" s="66">
        <v>14</v>
      </c>
      <c r="AF34" s="69">
        <f t="shared" si="4"/>
        <v>0.4375</v>
      </c>
      <c r="AG34" s="66">
        <v>5</v>
      </c>
      <c r="AH34" s="66" t="s">
        <v>163</v>
      </c>
      <c r="AI34" s="72">
        <f t="shared" si="5"/>
        <v>0</v>
      </c>
    </row>
    <row r="35" spans="2:35" s="16" customFormat="1" ht="12.75">
      <c r="B35" s="59"/>
      <c r="C35" s="60"/>
      <c r="D35" s="61"/>
      <c r="E35" s="75" t="s">
        <v>167</v>
      </c>
      <c r="F35" s="63">
        <v>572</v>
      </c>
      <c r="G35" s="63">
        <v>218</v>
      </c>
      <c r="H35" s="72">
        <f>SUM(G35/F35)</f>
        <v>0.3811188811188811</v>
      </c>
      <c r="I35" s="100"/>
      <c r="J35" s="71"/>
      <c r="K35" s="69"/>
      <c r="L35" s="71"/>
      <c r="M35" s="92"/>
      <c r="N35" s="63"/>
      <c r="O35" s="92"/>
      <c r="P35" s="71"/>
      <c r="Q35" s="92"/>
      <c r="R35" s="71">
        <v>0</v>
      </c>
      <c r="S35" s="70">
        <f>SUM(R35/I33)</f>
        <v>0</v>
      </c>
      <c r="T35" s="127" t="s">
        <v>132</v>
      </c>
      <c r="U35" s="66">
        <v>164</v>
      </c>
      <c r="V35" s="63"/>
      <c r="W35" s="66">
        <v>87</v>
      </c>
      <c r="X35" s="69">
        <f t="shared" si="0"/>
        <v>0.5304878048780488</v>
      </c>
      <c r="Y35" s="66">
        <v>72</v>
      </c>
      <c r="Z35" s="69">
        <f t="shared" si="1"/>
        <v>0.43902439024390244</v>
      </c>
      <c r="AA35" s="66">
        <v>26</v>
      </c>
      <c r="AB35" s="69">
        <f t="shared" si="2"/>
        <v>0.15853658536585366</v>
      </c>
      <c r="AC35" s="66">
        <v>18</v>
      </c>
      <c r="AD35" s="69">
        <f t="shared" si="3"/>
        <v>0.10975609756097561</v>
      </c>
      <c r="AE35" s="66">
        <v>44</v>
      </c>
      <c r="AF35" s="69">
        <f t="shared" si="4"/>
        <v>0.2682926829268293</v>
      </c>
      <c r="AG35" s="66">
        <v>19</v>
      </c>
      <c r="AH35" s="66" t="s">
        <v>163</v>
      </c>
      <c r="AI35" s="72">
        <f t="shared" si="5"/>
        <v>0</v>
      </c>
    </row>
    <row r="36" spans="2:35" s="10" customFormat="1" ht="12.75">
      <c r="B36" s="59"/>
      <c r="C36" s="60"/>
      <c r="D36" s="61"/>
      <c r="E36" s="75"/>
      <c r="F36" s="63"/>
      <c r="G36" s="63"/>
      <c r="H36" s="96"/>
      <c r="I36" s="100"/>
      <c r="J36" s="71"/>
      <c r="K36" s="69"/>
      <c r="L36" s="71"/>
      <c r="M36" s="64"/>
      <c r="N36" s="63"/>
      <c r="O36" s="64"/>
      <c r="P36" s="71"/>
      <c r="Q36" s="64"/>
      <c r="R36" s="71"/>
      <c r="S36" s="70"/>
      <c r="T36" s="127" t="s">
        <v>50</v>
      </c>
      <c r="U36" s="66">
        <v>81</v>
      </c>
      <c r="V36" s="67"/>
      <c r="W36" s="66">
        <v>71</v>
      </c>
      <c r="X36" s="69">
        <f t="shared" si="0"/>
        <v>0.8765432098765432</v>
      </c>
      <c r="Y36" s="66">
        <v>45</v>
      </c>
      <c r="Z36" s="69">
        <f t="shared" si="1"/>
        <v>0.5555555555555556</v>
      </c>
      <c r="AA36" s="66">
        <v>22</v>
      </c>
      <c r="AB36" s="69">
        <f t="shared" si="2"/>
        <v>0.2716049382716049</v>
      </c>
      <c r="AC36" s="66">
        <v>2</v>
      </c>
      <c r="AD36" s="69">
        <f t="shared" si="3"/>
        <v>0.024691358024691357</v>
      </c>
      <c r="AE36" s="66">
        <v>36</v>
      </c>
      <c r="AF36" s="69">
        <f t="shared" si="4"/>
        <v>0.4444444444444444</v>
      </c>
      <c r="AG36" s="66">
        <v>15</v>
      </c>
      <c r="AH36" s="66" t="s">
        <v>163</v>
      </c>
      <c r="AI36" s="72">
        <f t="shared" si="5"/>
        <v>0</v>
      </c>
    </row>
    <row r="37" spans="2:35" s="10" customFormat="1" ht="12.75">
      <c r="B37" s="59"/>
      <c r="C37" s="60"/>
      <c r="D37" s="61"/>
      <c r="E37" s="62"/>
      <c r="F37" s="63"/>
      <c r="G37" s="63"/>
      <c r="H37" s="68"/>
      <c r="I37" s="100"/>
      <c r="J37" s="71"/>
      <c r="K37" s="69"/>
      <c r="L37" s="71"/>
      <c r="M37" s="64"/>
      <c r="N37" s="63"/>
      <c r="O37" s="64"/>
      <c r="P37" s="71"/>
      <c r="Q37" s="64"/>
      <c r="R37" s="71"/>
      <c r="S37" s="70"/>
      <c r="T37" s="127" t="s">
        <v>51</v>
      </c>
      <c r="U37" s="66">
        <v>208</v>
      </c>
      <c r="V37" s="67"/>
      <c r="W37" s="66">
        <v>178</v>
      </c>
      <c r="X37" s="69">
        <f t="shared" si="0"/>
        <v>0.8557692307692307</v>
      </c>
      <c r="Y37" s="66">
        <v>100</v>
      </c>
      <c r="Z37" s="69">
        <f t="shared" si="1"/>
        <v>0.4807692307692308</v>
      </c>
      <c r="AA37" s="66">
        <v>62</v>
      </c>
      <c r="AB37" s="69">
        <f t="shared" si="2"/>
        <v>0.2980769230769231</v>
      </c>
      <c r="AC37" s="66">
        <v>6</v>
      </c>
      <c r="AD37" s="69">
        <f t="shared" si="3"/>
        <v>0.028846153846153848</v>
      </c>
      <c r="AE37" s="66">
        <v>92</v>
      </c>
      <c r="AF37" s="69">
        <f t="shared" si="4"/>
        <v>0.4423076923076923</v>
      </c>
      <c r="AG37" s="66">
        <v>41</v>
      </c>
      <c r="AH37" s="66" t="s">
        <v>163</v>
      </c>
      <c r="AI37" s="72">
        <f t="shared" si="5"/>
        <v>0</v>
      </c>
    </row>
    <row r="38" spans="2:35" s="10" customFormat="1" ht="12.75">
      <c r="B38" s="59"/>
      <c r="C38" s="60"/>
      <c r="D38" s="61"/>
      <c r="E38" s="62"/>
      <c r="F38" s="63"/>
      <c r="G38" s="63"/>
      <c r="H38" s="68"/>
      <c r="I38" s="100"/>
      <c r="J38" s="71"/>
      <c r="K38" s="69"/>
      <c r="L38" s="71"/>
      <c r="M38" s="64"/>
      <c r="N38" s="63"/>
      <c r="O38" s="64"/>
      <c r="P38" s="71"/>
      <c r="Q38" s="64"/>
      <c r="R38" s="71"/>
      <c r="S38" s="70"/>
      <c r="T38" s="28" t="s">
        <v>52</v>
      </c>
      <c r="U38" s="66">
        <v>159</v>
      </c>
      <c r="V38" s="67"/>
      <c r="W38" s="66">
        <v>119</v>
      </c>
      <c r="X38" s="69">
        <f t="shared" si="0"/>
        <v>0.7484276729559748</v>
      </c>
      <c r="Y38" s="66">
        <v>76</v>
      </c>
      <c r="Z38" s="69">
        <f t="shared" si="1"/>
        <v>0.4779874213836478</v>
      </c>
      <c r="AA38" s="66">
        <v>48</v>
      </c>
      <c r="AB38" s="69">
        <f t="shared" si="2"/>
        <v>0.3018867924528302</v>
      </c>
      <c r="AC38" s="66">
        <v>1</v>
      </c>
      <c r="AD38" s="69">
        <f t="shared" si="3"/>
        <v>0.006289308176100629</v>
      </c>
      <c r="AE38" s="66">
        <v>66</v>
      </c>
      <c r="AF38" s="69">
        <f t="shared" si="4"/>
        <v>0.41509433962264153</v>
      </c>
      <c r="AG38" s="66">
        <v>27</v>
      </c>
      <c r="AH38" s="66" t="s">
        <v>163</v>
      </c>
      <c r="AI38" s="72">
        <f t="shared" si="5"/>
        <v>0</v>
      </c>
    </row>
    <row r="39" spans="2:35" s="10" customFormat="1" ht="12.75">
      <c r="B39" s="59"/>
      <c r="C39" s="60"/>
      <c r="D39" s="61"/>
      <c r="E39" s="62"/>
      <c r="F39" s="63"/>
      <c r="G39" s="63"/>
      <c r="H39" s="68"/>
      <c r="I39" s="100"/>
      <c r="J39" s="71"/>
      <c r="K39" s="69"/>
      <c r="L39" s="71"/>
      <c r="M39" s="64"/>
      <c r="N39" s="63"/>
      <c r="O39" s="64"/>
      <c r="P39" s="71"/>
      <c r="Q39" s="64"/>
      <c r="R39" s="71"/>
      <c r="S39" s="70"/>
      <c r="T39" s="28" t="s">
        <v>53</v>
      </c>
      <c r="U39" s="71"/>
      <c r="V39" s="67"/>
      <c r="W39" s="71"/>
      <c r="X39" s="69"/>
      <c r="Y39" s="71"/>
      <c r="Z39" s="69"/>
      <c r="AA39" s="63"/>
      <c r="AB39" s="69"/>
      <c r="AC39" s="63"/>
      <c r="AD39" s="69"/>
      <c r="AE39" s="63"/>
      <c r="AF39" s="69"/>
      <c r="AG39" s="71"/>
      <c r="AH39" s="71"/>
      <c r="AI39" s="72"/>
    </row>
    <row r="40" spans="2:35" s="10" customFormat="1" ht="12.75">
      <c r="B40" s="59"/>
      <c r="C40" s="60"/>
      <c r="D40" s="61"/>
      <c r="E40" s="62"/>
      <c r="F40" s="63"/>
      <c r="G40" s="63"/>
      <c r="H40" s="68"/>
      <c r="I40" s="100"/>
      <c r="J40" s="71"/>
      <c r="K40" s="69"/>
      <c r="L40" s="71"/>
      <c r="M40" s="64"/>
      <c r="N40" s="63"/>
      <c r="O40" s="64"/>
      <c r="P40" s="71"/>
      <c r="Q40" s="64"/>
      <c r="R40" s="71"/>
      <c r="S40" s="70"/>
      <c r="T40" s="127" t="s">
        <v>133</v>
      </c>
      <c r="U40" s="66">
        <v>132</v>
      </c>
      <c r="V40" s="67"/>
      <c r="W40" s="66">
        <v>92</v>
      </c>
      <c r="X40" s="69">
        <f t="shared" si="0"/>
        <v>0.696969696969697</v>
      </c>
      <c r="Y40" s="66">
        <v>48</v>
      </c>
      <c r="Z40" s="69">
        <f t="shared" si="1"/>
        <v>0.36363636363636365</v>
      </c>
      <c r="AA40" s="66">
        <v>26</v>
      </c>
      <c r="AB40" s="69">
        <f t="shared" si="2"/>
        <v>0.19696969696969696</v>
      </c>
      <c r="AC40" s="66">
        <v>43</v>
      </c>
      <c r="AD40" s="69">
        <f t="shared" si="3"/>
        <v>0.32575757575757575</v>
      </c>
      <c r="AE40" s="66">
        <v>50</v>
      </c>
      <c r="AF40" s="69">
        <f t="shared" si="4"/>
        <v>0.3787878787878788</v>
      </c>
      <c r="AG40" s="66">
        <v>22</v>
      </c>
      <c r="AH40" s="66" t="s">
        <v>163</v>
      </c>
      <c r="AI40" s="72">
        <f t="shared" si="5"/>
        <v>0</v>
      </c>
    </row>
    <row r="41" spans="2:35" s="10" customFormat="1" ht="12.75">
      <c r="B41" s="59"/>
      <c r="C41" s="60"/>
      <c r="D41" s="61"/>
      <c r="E41" s="62"/>
      <c r="F41" s="63"/>
      <c r="G41" s="63"/>
      <c r="H41" s="68"/>
      <c r="I41" s="100"/>
      <c r="J41" s="71"/>
      <c r="K41" s="69"/>
      <c r="L41" s="71"/>
      <c r="M41" s="64"/>
      <c r="N41" s="63"/>
      <c r="O41" s="64"/>
      <c r="P41" s="71"/>
      <c r="Q41" s="64"/>
      <c r="R41" s="71"/>
      <c r="S41" s="70"/>
      <c r="T41" s="28" t="s">
        <v>54</v>
      </c>
      <c r="U41" s="71"/>
      <c r="V41" s="67"/>
      <c r="W41" s="71"/>
      <c r="X41" s="69"/>
      <c r="Y41" s="71"/>
      <c r="Z41" s="69"/>
      <c r="AA41" s="63"/>
      <c r="AB41" s="69"/>
      <c r="AC41" s="63"/>
      <c r="AD41" s="69"/>
      <c r="AE41" s="63"/>
      <c r="AF41" s="69"/>
      <c r="AG41" s="71"/>
      <c r="AH41" s="71"/>
      <c r="AI41" s="72"/>
    </row>
    <row r="42" spans="2:35" s="10" customFormat="1" ht="12.75">
      <c r="B42" s="59"/>
      <c r="C42" s="60"/>
      <c r="D42" s="61"/>
      <c r="E42" s="62"/>
      <c r="F42" s="63"/>
      <c r="G42" s="63"/>
      <c r="H42" s="68"/>
      <c r="I42" s="100"/>
      <c r="J42" s="71"/>
      <c r="K42" s="69"/>
      <c r="L42" s="71"/>
      <c r="M42" s="64"/>
      <c r="N42" s="63"/>
      <c r="O42" s="64"/>
      <c r="P42" s="71"/>
      <c r="Q42" s="64"/>
      <c r="R42" s="71"/>
      <c r="S42" s="70"/>
      <c r="T42" s="28" t="s">
        <v>55</v>
      </c>
      <c r="U42" s="66">
        <v>318</v>
      </c>
      <c r="V42" s="67"/>
      <c r="W42" s="66">
        <v>251</v>
      </c>
      <c r="X42" s="69">
        <f t="shared" si="0"/>
        <v>0.789308176100629</v>
      </c>
      <c r="Y42" s="66">
        <v>113</v>
      </c>
      <c r="Z42" s="69">
        <f t="shared" si="1"/>
        <v>0.3553459119496855</v>
      </c>
      <c r="AA42" s="66">
        <v>63</v>
      </c>
      <c r="AB42" s="69">
        <f t="shared" si="2"/>
        <v>0.19811320754716982</v>
      </c>
      <c r="AC42" s="66">
        <v>78</v>
      </c>
      <c r="AD42" s="69">
        <f t="shared" si="3"/>
        <v>0.24528301886792453</v>
      </c>
      <c r="AE42" s="66">
        <v>142</v>
      </c>
      <c r="AF42" s="69">
        <f t="shared" si="4"/>
        <v>0.44654088050314467</v>
      </c>
      <c r="AG42" s="66">
        <v>56</v>
      </c>
      <c r="AH42" s="66">
        <v>1</v>
      </c>
      <c r="AI42" s="72">
        <f t="shared" si="5"/>
        <v>0.017857142857142856</v>
      </c>
    </row>
    <row r="43" spans="2:35" s="10" customFormat="1" ht="12.75">
      <c r="B43" s="59"/>
      <c r="C43" s="60"/>
      <c r="D43" s="61"/>
      <c r="E43" s="62"/>
      <c r="F43" s="63"/>
      <c r="G43" s="63"/>
      <c r="H43" s="68"/>
      <c r="I43" s="100"/>
      <c r="J43" s="71"/>
      <c r="K43" s="69"/>
      <c r="L43" s="71"/>
      <c r="M43" s="64"/>
      <c r="N43" s="63"/>
      <c r="O43" s="64"/>
      <c r="P43" s="71"/>
      <c r="Q43" s="64"/>
      <c r="R43" s="71"/>
      <c r="S43" s="70"/>
      <c r="T43" s="28" t="s">
        <v>134</v>
      </c>
      <c r="U43" s="66">
        <v>80</v>
      </c>
      <c r="V43" s="67"/>
      <c r="W43" s="66">
        <v>67</v>
      </c>
      <c r="X43" s="69">
        <f t="shared" si="0"/>
        <v>0.8375</v>
      </c>
      <c r="Y43" s="66">
        <v>36</v>
      </c>
      <c r="Z43" s="69">
        <f t="shared" si="1"/>
        <v>0.45</v>
      </c>
      <c r="AA43" s="66">
        <v>26</v>
      </c>
      <c r="AB43" s="69">
        <f t="shared" si="2"/>
        <v>0.325</v>
      </c>
      <c r="AC43" s="66">
        <v>0</v>
      </c>
      <c r="AD43" s="69">
        <f t="shared" si="3"/>
        <v>0</v>
      </c>
      <c r="AE43" s="66">
        <v>41</v>
      </c>
      <c r="AF43" s="69">
        <f t="shared" si="4"/>
        <v>0.5125</v>
      </c>
      <c r="AG43" s="66">
        <v>17</v>
      </c>
      <c r="AH43" s="66">
        <v>1</v>
      </c>
      <c r="AI43" s="72">
        <f t="shared" si="5"/>
        <v>0.058823529411764705</v>
      </c>
    </row>
    <row r="44" spans="2:35" s="10" customFormat="1" ht="12.75">
      <c r="B44" s="59"/>
      <c r="C44" s="60"/>
      <c r="D44" s="61"/>
      <c r="E44" s="62"/>
      <c r="F44" s="63"/>
      <c r="G44" s="63"/>
      <c r="H44" s="68"/>
      <c r="I44" s="100"/>
      <c r="J44" s="71"/>
      <c r="K44" s="69"/>
      <c r="L44" s="71"/>
      <c r="M44" s="64"/>
      <c r="N44" s="63"/>
      <c r="O44" s="64"/>
      <c r="P44" s="71"/>
      <c r="Q44" s="64"/>
      <c r="R44" s="71"/>
      <c r="S44" s="70"/>
      <c r="T44" s="28" t="s">
        <v>56</v>
      </c>
      <c r="U44" s="66">
        <v>286</v>
      </c>
      <c r="V44" s="67"/>
      <c r="W44" s="66">
        <v>218</v>
      </c>
      <c r="X44" s="69">
        <f t="shared" si="0"/>
        <v>0.7622377622377622</v>
      </c>
      <c r="Y44" s="66">
        <v>127</v>
      </c>
      <c r="Z44" s="69">
        <f t="shared" si="1"/>
        <v>0.44405594405594406</v>
      </c>
      <c r="AA44" s="66">
        <v>81</v>
      </c>
      <c r="AB44" s="69">
        <f t="shared" si="2"/>
        <v>0.28321678321678323</v>
      </c>
      <c r="AC44" s="66">
        <v>4</v>
      </c>
      <c r="AD44" s="69">
        <f t="shared" si="3"/>
        <v>0.013986013986013986</v>
      </c>
      <c r="AE44" s="66">
        <v>110</v>
      </c>
      <c r="AF44" s="69">
        <f t="shared" si="4"/>
        <v>0.38461538461538464</v>
      </c>
      <c r="AG44" s="66">
        <v>50</v>
      </c>
      <c r="AH44" s="66" t="s">
        <v>163</v>
      </c>
      <c r="AI44" s="72">
        <f t="shared" si="5"/>
        <v>0</v>
      </c>
    </row>
    <row r="45" spans="2:35" s="10" customFormat="1" ht="12.75">
      <c r="B45" s="59"/>
      <c r="C45" s="60"/>
      <c r="D45" s="61"/>
      <c r="E45" s="62"/>
      <c r="F45" s="63"/>
      <c r="G45" s="63"/>
      <c r="H45" s="68"/>
      <c r="I45" s="100"/>
      <c r="J45" s="71"/>
      <c r="K45" s="69"/>
      <c r="L45" s="71"/>
      <c r="M45" s="64"/>
      <c r="N45" s="63"/>
      <c r="O45" s="64"/>
      <c r="P45" s="71"/>
      <c r="Q45" s="64"/>
      <c r="R45" s="71"/>
      <c r="S45" s="70"/>
      <c r="T45" s="28" t="s">
        <v>57</v>
      </c>
      <c r="U45" s="66">
        <v>172</v>
      </c>
      <c r="V45" s="67"/>
      <c r="W45" s="66">
        <v>139</v>
      </c>
      <c r="X45" s="69">
        <f t="shared" si="0"/>
        <v>0.8081395348837209</v>
      </c>
      <c r="Y45" s="66">
        <v>63</v>
      </c>
      <c r="Z45" s="69">
        <f t="shared" si="1"/>
        <v>0.36627906976744184</v>
      </c>
      <c r="AA45" s="66">
        <v>47</v>
      </c>
      <c r="AB45" s="69">
        <f t="shared" si="2"/>
        <v>0.27325581395348836</v>
      </c>
      <c r="AC45" s="66">
        <v>31</v>
      </c>
      <c r="AD45" s="69">
        <f t="shared" si="3"/>
        <v>0.18023255813953487</v>
      </c>
      <c r="AE45" s="66">
        <v>80</v>
      </c>
      <c r="AF45" s="69">
        <f t="shared" si="4"/>
        <v>0.46511627906976744</v>
      </c>
      <c r="AG45" s="66">
        <v>31</v>
      </c>
      <c r="AH45" s="66" t="s">
        <v>163</v>
      </c>
      <c r="AI45" s="72">
        <f t="shared" si="5"/>
        <v>0</v>
      </c>
    </row>
    <row r="46" spans="2:35" s="10" customFormat="1" ht="12.75">
      <c r="B46" s="59"/>
      <c r="C46" s="60"/>
      <c r="D46" s="61"/>
      <c r="E46" s="62"/>
      <c r="F46" s="63"/>
      <c r="G46" s="63"/>
      <c r="H46" s="68"/>
      <c r="I46" s="100"/>
      <c r="J46" s="71"/>
      <c r="K46" s="69"/>
      <c r="L46" s="71"/>
      <c r="M46" s="64"/>
      <c r="N46" s="63"/>
      <c r="O46" s="64"/>
      <c r="P46" s="71"/>
      <c r="Q46" s="64"/>
      <c r="R46" s="71"/>
      <c r="S46" s="70"/>
      <c r="T46" s="127" t="s">
        <v>135</v>
      </c>
      <c r="U46" s="66">
        <v>116</v>
      </c>
      <c r="V46" s="67"/>
      <c r="W46" s="66">
        <v>64</v>
      </c>
      <c r="X46" s="69">
        <f t="shared" si="0"/>
        <v>0.5517241379310345</v>
      </c>
      <c r="Y46" s="66">
        <v>41</v>
      </c>
      <c r="Z46" s="69">
        <f t="shared" si="1"/>
        <v>0.35344827586206895</v>
      </c>
      <c r="AA46" s="66">
        <v>25</v>
      </c>
      <c r="AB46" s="69">
        <f t="shared" si="2"/>
        <v>0.21551724137931033</v>
      </c>
      <c r="AC46" s="66">
        <v>0</v>
      </c>
      <c r="AD46" s="69">
        <f t="shared" si="3"/>
        <v>0</v>
      </c>
      <c r="AE46" s="66">
        <v>33</v>
      </c>
      <c r="AF46" s="69">
        <f t="shared" si="4"/>
        <v>0.28448275862068967</v>
      </c>
      <c r="AG46" s="66">
        <v>13</v>
      </c>
      <c r="AH46" s="66" t="s">
        <v>163</v>
      </c>
      <c r="AI46" s="72">
        <f t="shared" si="5"/>
        <v>0</v>
      </c>
    </row>
    <row r="47" spans="2:35" s="10" customFormat="1" ht="12.75">
      <c r="B47" s="59"/>
      <c r="C47" s="60"/>
      <c r="D47" s="61"/>
      <c r="E47" s="62"/>
      <c r="F47" s="63"/>
      <c r="G47" s="63"/>
      <c r="H47" s="68"/>
      <c r="I47" s="100"/>
      <c r="J47" s="71"/>
      <c r="K47" s="69"/>
      <c r="L47" s="71"/>
      <c r="M47" s="64"/>
      <c r="N47" s="63"/>
      <c r="O47" s="64"/>
      <c r="P47" s="71"/>
      <c r="Q47" s="64"/>
      <c r="R47" s="71"/>
      <c r="S47" s="70"/>
      <c r="T47" s="127" t="s">
        <v>136</v>
      </c>
      <c r="U47" s="66">
        <v>86</v>
      </c>
      <c r="V47" s="67"/>
      <c r="W47" s="66">
        <v>59</v>
      </c>
      <c r="X47" s="69">
        <f t="shared" si="0"/>
        <v>0.686046511627907</v>
      </c>
      <c r="Y47" s="66">
        <v>27</v>
      </c>
      <c r="Z47" s="69">
        <f t="shared" si="1"/>
        <v>0.313953488372093</v>
      </c>
      <c r="AA47" s="66">
        <v>19</v>
      </c>
      <c r="AB47" s="69">
        <f t="shared" si="2"/>
        <v>0.22093023255813954</v>
      </c>
      <c r="AC47" s="66">
        <v>0</v>
      </c>
      <c r="AD47" s="69">
        <f t="shared" si="3"/>
        <v>0</v>
      </c>
      <c r="AE47" s="66">
        <v>34</v>
      </c>
      <c r="AF47" s="69">
        <f t="shared" si="4"/>
        <v>0.3953488372093023</v>
      </c>
      <c r="AG47" s="66">
        <v>15</v>
      </c>
      <c r="AH47" s="66">
        <v>4</v>
      </c>
      <c r="AI47" s="72">
        <f t="shared" si="5"/>
        <v>0.26666666666666666</v>
      </c>
    </row>
    <row r="48" spans="2:35" s="10" customFormat="1" ht="12.75">
      <c r="B48" s="59"/>
      <c r="C48" s="60"/>
      <c r="D48" s="61"/>
      <c r="E48" s="62"/>
      <c r="F48" s="63"/>
      <c r="G48" s="63"/>
      <c r="H48" s="68"/>
      <c r="I48" s="100"/>
      <c r="J48" s="71"/>
      <c r="K48" s="69"/>
      <c r="L48" s="71"/>
      <c r="M48" s="64"/>
      <c r="N48" s="63"/>
      <c r="O48" s="64"/>
      <c r="P48" s="71"/>
      <c r="Q48" s="64"/>
      <c r="R48" s="71"/>
      <c r="S48" s="70"/>
      <c r="T48" s="127" t="s">
        <v>137</v>
      </c>
      <c r="U48" s="66">
        <v>58</v>
      </c>
      <c r="V48" s="67"/>
      <c r="W48" s="66">
        <v>51</v>
      </c>
      <c r="X48" s="69">
        <f t="shared" si="0"/>
        <v>0.8793103448275862</v>
      </c>
      <c r="Y48" s="66">
        <v>37</v>
      </c>
      <c r="Z48" s="69">
        <f t="shared" si="1"/>
        <v>0.6379310344827587</v>
      </c>
      <c r="AA48" s="66">
        <v>26</v>
      </c>
      <c r="AB48" s="69">
        <f t="shared" si="2"/>
        <v>0.4482758620689655</v>
      </c>
      <c r="AC48" s="66">
        <v>1</v>
      </c>
      <c r="AD48" s="69">
        <f t="shared" si="3"/>
        <v>0.017241379310344827</v>
      </c>
      <c r="AE48" s="66">
        <v>34</v>
      </c>
      <c r="AF48" s="69">
        <f t="shared" si="4"/>
        <v>0.5862068965517241</v>
      </c>
      <c r="AG48" s="66">
        <v>9</v>
      </c>
      <c r="AH48" s="66" t="s">
        <v>163</v>
      </c>
      <c r="AI48" s="72">
        <f t="shared" si="5"/>
        <v>0</v>
      </c>
    </row>
    <row r="49" spans="2:35" s="10" customFormat="1" ht="12.75">
      <c r="B49" s="59"/>
      <c r="C49" s="60"/>
      <c r="D49" s="61"/>
      <c r="E49" s="62"/>
      <c r="F49" s="63"/>
      <c r="G49" s="63"/>
      <c r="H49" s="68"/>
      <c r="I49" s="100"/>
      <c r="J49" s="71"/>
      <c r="K49" s="69"/>
      <c r="L49" s="71"/>
      <c r="M49" s="64"/>
      <c r="N49" s="63"/>
      <c r="O49" s="64"/>
      <c r="P49" s="71"/>
      <c r="Q49" s="64"/>
      <c r="R49" s="71"/>
      <c r="S49" s="70"/>
      <c r="T49" s="127" t="s">
        <v>138</v>
      </c>
      <c r="U49" s="66">
        <v>82</v>
      </c>
      <c r="V49" s="67"/>
      <c r="W49" s="66">
        <v>60</v>
      </c>
      <c r="X49" s="69">
        <f t="shared" si="0"/>
        <v>0.7317073170731707</v>
      </c>
      <c r="Y49" s="66">
        <v>40</v>
      </c>
      <c r="Z49" s="69">
        <f t="shared" si="1"/>
        <v>0.4878048780487805</v>
      </c>
      <c r="AA49" s="66">
        <v>18</v>
      </c>
      <c r="AB49" s="69">
        <f t="shared" si="2"/>
        <v>0.21951219512195122</v>
      </c>
      <c r="AC49" s="66">
        <v>2</v>
      </c>
      <c r="AD49" s="69">
        <f t="shared" si="3"/>
        <v>0.024390243902439025</v>
      </c>
      <c r="AE49" s="66">
        <v>29</v>
      </c>
      <c r="AF49" s="69">
        <f t="shared" si="4"/>
        <v>0.35365853658536583</v>
      </c>
      <c r="AG49" s="66">
        <v>12</v>
      </c>
      <c r="AH49" s="66" t="s">
        <v>163</v>
      </c>
      <c r="AI49" s="72">
        <f t="shared" si="5"/>
        <v>0</v>
      </c>
    </row>
    <row r="50" spans="2:35" s="10" customFormat="1" ht="12.75">
      <c r="B50" s="59"/>
      <c r="C50" s="60"/>
      <c r="D50" s="61"/>
      <c r="E50" s="62"/>
      <c r="F50" s="63"/>
      <c r="G50" s="63"/>
      <c r="H50" s="68"/>
      <c r="I50" s="100"/>
      <c r="J50" s="71"/>
      <c r="K50" s="69"/>
      <c r="L50" s="71"/>
      <c r="M50" s="64"/>
      <c r="N50" s="63"/>
      <c r="O50" s="64"/>
      <c r="P50" s="71"/>
      <c r="Q50" s="64"/>
      <c r="R50" s="71"/>
      <c r="S50" s="70"/>
      <c r="T50" s="28" t="s">
        <v>58</v>
      </c>
      <c r="U50" s="66">
        <v>273</v>
      </c>
      <c r="V50" s="67"/>
      <c r="W50" s="66">
        <v>231</v>
      </c>
      <c r="X50" s="69">
        <f t="shared" si="0"/>
        <v>0.8461538461538461</v>
      </c>
      <c r="Y50" s="66">
        <v>125</v>
      </c>
      <c r="Z50" s="69">
        <f t="shared" si="1"/>
        <v>0.45787545787545786</v>
      </c>
      <c r="AA50" s="66">
        <v>80</v>
      </c>
      <c r="AB50" s="69">
        <f t="shared" si="2"/>
        <v>0.29304029304029305</v>
      </c>
      <c r="AC50" s="66">
        <v>0</v>
      </c>
      <c r="AD50" s="69">
        <f t="shared" si="3"/>
        <v>0</v>
      </c>
      <c r="AE50" s="66">
        <v>140</v>
      </c>
      <c r="AF50" s="69">
        <f t="shared" si="4"/>
        <v>0.5128205128205128</v>
      </c>
      <c r="AG50" s="66">
        <v>51</v>
      </c>
      <c r="AH50" s="66">
        <v>6</v>
      </c>
      <c r="AI50" s="72">
        <f t="shared" si="5"/>
        <v>0.11764705882352941</v>
      </c>
    </row>
    <row r="51" spans="2:35" s="10" customFormat="1" ht="12.75">
      <c r="B51" s="59"/>
      <c r="C51" s="60"/>
      <c r="D51" s="61"/>
      <c r="E51" s="62"/>
      <c r="F51" s="63"/>
      <c r="G51" s="63"/>
      <c r="H51" s="68"/>
      <c r="I51" s="100"/>
      <c r="J51" s="71"/>
      <c r="K51" s="69"/>
      <c r="L51" s="71"/>
      <c r="M51" s="64"/>
      <c r="N51" s="63"/>
      <c r="O51" s="64"/>
      <c r="P51" s="71"/>
      <c r="Q51" s="64"/>
      <c r="R51" s="71"/>
      <c r="S51" s="70"/>
      <c r="T51" s="127" t="s">
        <v>139</v>
      </c>
      <c r="U51" s="66">
        <v>40</v>
      </c>
      <c r="V51" s="67"/>
      <c r="W51" s="66">
        <v>0</v>
      </c>
      <c r="X51" s="69">
        <f t="shared" si="0"/>
        <v>0</v>
      </c>
      <c r="Y51" s="66">
        <v>0</v>
      </c>
      <c r="Z51" s="69">
        <f t="shared" si="1"/>
        <v>0</v>
      </c>
      <c r="AA51" s="66">
        <v>0</v>
      </c>
      <c r="AB51" s="69">
        <f t="shared" si="2"/>
        <v>0</v>
      </c>
      <c r="AC51" s="66">
        <v>0</v>
      </c>
      <c r="AD51" s="69">
        <f t="shared" si="3"/>
        <v>0</v>
      </c>
      <c r="AE51" s="66">
        <v>0</v>
      </c>
      <c r="AF51" s="69">
        <f t="shared" si="4"/>
        <v>0</v>
      </c>
      <c r="AG51" s="66">
        <v>0</v>
      </c>
      <c r="AH51" s="66" t="s">
        <v>163</v>
      </c>
      <c r="AI51" s="72"/>
    </row>
    <row r="52" spans="2:35" s="10" customFormat="1" ht="12.75">
      <c r="B52" s="59"/>
      <c r="C52" s="60"/>
      <c r="D52" s="61"/>
      <c r="E52" s="62"/>
      <c r="F52" s="63"/>
      <c r="G52" s="63"/>
      <c r="H52" s="68"/>
      <c r="I52" s="100"/>
      <c r="J52" s="71"/>
      <c r="K52" s="69"/>
      <c r="L52" s="71"/>
      <c r="M52" s="64"/>
      <c r="N52" s="63"/>
      <c r="O52" s="64"/>
      <c r="P52" s="71"/>
      <c r="Q52" s="64"/>
      <c r="R52" s="71"/>
      <c r="S52" s="70"/>
      <c r="T52" s="28" t="s">
        <v>59</v>
      </c>
      <c r="U52" s="71"/>
      <c r="V52" s="67"/>
      <c r="W52" s="71"/>
      <c r="X52" s="64"/>
      <c r="Y52" s="71"/>
      <c r="Z52" s="69"/>
      <c r="AA52" s="63"/>
      <c r="AB52" s="69"/>
      <c r="AC52" s="63"/>
      <c r="AD52" s="69"/>
      <c r="AE52" s="63"/>
      <c r="AF52" s="69"/>
      <c r="AG52" s="71"/>
      <c r="AH52" s="71"/>
      <c r="AI52" s="72"/>
    </row>
    <row r="53" spans="2:35" s="10" customFormat="1" ht="12.75">
      <c r="B53" s="59"/>
      <c r="C53" s="60"/>
      <c r="D53" s="61"/>
      <c r="E53" s="62"/>
      <c r="F53" s="63"/>
      <c r="G53" s="63"/>
      <c r="H53" s="68"/>
      <c r="I53" s="100"/>
      <c r="J53" s="71"/>
      <c r="K53" s="69"/>
      <c r="L53" s="71"/>
      <c r="M53" s="64"/>
      <c r="N53" s="63"/>
      <c r="O53" s="64"/>
      <c r="P53" s="71"/>
      <c r="Q53" s="64"/>
      <c r="R53" s="71"/>
      <c r="S53" s="70"/>
      <c r="T53" s="28" t="s">
        <v>60</v>
      </c>
      <c r="U53" s="71"/>
      <c r="V53" s="67"/>
      <c r="W53" s="71"/>
      <c r="X53" s="69"/>
      <c r="Y53" s="71"/>
      <c r="Z53" s="69"/>
      <c r="AA53" s="63"/>
      <c r="AB53" s="69"/>
      <c r="AC53" s="63"/>
      <c r="AD53" s="69"/>
      <c r="AE53" s="63"/>
      <c r="AF53" s="69"/>
      <c r="AG53" s="71"/>
      <c r="AH53" s="71"/>
      <c r="AI53" s="72"/>
    </row>
    <row r="54" spans="2:35" s="10" customFormat="1" ht="12.75">
      <c r="B54" s="59"/>
      <c r="C54" s="60"/>
      <c r="D54" s="61"/>
      <c r="E54" s="62"/>
      <c r="F54" s="63"/>
      <c r="G54" s="63"/>
      <c r="H54" s="68"/>
      <c r="I54" s="100"/>
      <c r="J54" s="71"/>
      <c r="K54" s="69"/>
      <c r="L54" s="71"/>
      <c r="M54" s="64"/>
      <c r="N54" s="63"/>
      <c r="O54" s="64"/>
      <c r="P54" s="71"/>
      <c r="Q54" s="64"/>
      <c r="R54" s="71"/>
      <c r="S54" s="70"/>
      <c r="T54" s="28" t="s">
        <v>61</v>
      </c>
      <c r="U54" s="71"/>
      <c r="V54" s="67"/>
      <c r="W54" s="71"/>
      <c r="X54" s="64"/>
      <c r="Y54" s="71"/>
      <c r="Z54" s="69"/>
      <c r="AA54" s="63"/>
      <c r="AB54" s="69"/>
      <c r="AC54" s="63"/>
      <c r="AD54" s="69"/>
      <c r="AE54" s="63"/>
      <c r="AF54" s="69"/>
      <c r="AG54" s="71"/>
      <c r="AH54" s="71"/>
      <c r="AI54" s="72"/>
    </row>
    <row r="55" spans="2:35" s="10" customFormat="1" ht="12.75">
      <c r="B55" s="59"/>
      <c r="C55" s="60"/>
      <c r="D55" s="61"/>
      <c r="E55" s="62"/>
      <c r="F55" s="63"/>
      <c r="G55" s="63"/>
      <c r="H55" s="68"/>
      <c r="I55" s="100"/>
      <c r="J55" s="71"/>
      <c r="K55" s="69"/>
      <c r="L55" s="71"/>
      <c r="M55" s="64"/>
      <c r="N55" s="63"/>
      <c r="O55" s="64"/>
      <c r="P55" s="71"/>
      <c r="Q55" s="64"/>
      <c r="R55" s="71"/>
      <c r="S55" s="70"/>
      <c r="T55" s="28" t="s">
        <v>62</v>
      </c>
      <c r="U55" s="71"/>
      <c r="V55" s="67"/>
      <c r="W55" s="71"/>
      <c r="X55" s="64"/>
      <c r="Y55" s="71"/>
      <c r="Z55" s="69"/>
      <c r="AA55" s="63"/>
      <c r="AB55" s="69"/>
      <c r="AC55" s="63"/>
      <c r="AD55" s="69"/>
      <c r="AE55" s="63"/>
      <c r="AF55" s="69"/>
      <c r="AG55" s="71"/>
      <c r="AH55" s="71"/>
      <c r="AI55" s="72"/>
    </row>
    <row r="56" spans="2:35" s="5" customFormat="1" ht="13.5" thickBot="1">
      <c r="B56" s="35"/>
      <c r="C56" s="36"/>
      <c r="D56" s="86" t="s">
        <v>165</v>
      </c>
      <c r="E56" s="87"/>
      <c r="F56" s="88">
        <f>SUM(F33:F55)</f>
        <v>1716</v>
      </c>
      <c r="G56" s="88">
        <f>SUM(G33:G55)</f>
        <v>678</v>
      </c>
      <c r="H56" s="89">
        <f aca="true" t="shared" si="6" ref="H56:H61">SUM(G56/F56)</f>
        <v>0.3951048951048951</v>
      </c>
      <c r="I56" s="101">
        <f>SUM(I33:I55)</f>
        <v>164</v>
      </c>
      <c r="J56" s="101">
        <f>SUM(J33:J55)</f>
        <v>137</v>
      </c>
      <c r="K56" s="90">
        <f>SUM(J56/I56)</f>
        <v>0.8353658536585366</v>
      </c>
      <c r="L56" s="101">
        <f>SUM(L33:L55)</f>
        <v>49</v>
      </c>
      <c r="M56" s="90">
        <f>SUM(L56/I56)</f>
        <v>0.29878048780487804</v>
      </c>
      <c r="N56" s="88">
        <f>SUM(N33:N55)</f>
        <v>49</v>
      </c>
      <c r="O56" s="90">
        <f>SUM(N56/I56)</f>
        <v>0.29878048780487804</v>
      </c>
      <c r="P56" s="88">
        <f>SUM(P33:P55)</f>
        <v>0</v>
      </c>
      <c r="Q56" s="90">
        <f>SUM(P56/I56)</f>
        <v>0</v>
      </c>
      <c r="R56" s="101">
        <f>SUM(R33:R55)</f>
        <v>5</v>
      </c>
      <c r="S56" s="91">
        <f>SUM(R56/I56)</f>
        <v>0.03048780487804878</v>
      </c>
      <c r="T56" s="42" t="s">
        <v>165</v>
      </c>
      <c r="U56" s="88">
        <f>SUM(U33:U55)</f>
        <v>2368</v>
      </c>
      <c r="V56" s="88"/>
      <c r="W56" s="88">
        <f>SUM(W33:W55)</f>
        <v>1783</v>
      </c>
      <c r="X56" s="90">
        <f>SUM(W56/U56)</f>
        <v>0.752956081081081</v>
      </c>
      <c r="Y56" s="88">
        <f>SUM(Y33:Y55)</f>
        <v>998</v>
      </c>
      <c r="Z56" s="90">
        <f>SUM(Y56/U56)</f>
        <v>0.4214527027027027</v>
      </c>
      <c r="AA56" s="88">
        <f>SUM(AA33:AA55)</f>
        <v>602</v>
      </c>
      <c r="AB56" s="90">
        <f>SUM(AA56/U56)</f>
        <v>0.25422297297297297</v>
      </c>
      <c r="AC56" s="88">
        <f>SUM(AC33:AC55)</f>
        <v>197</v>
      </c>
      <c r="AD56" s="90">
        <f>SUM(AC56/U56)</f>
        <v>0.08319256756756757</v>
      </c>
      <c r="AE56" s="88">
        <f>SUM(AE33:AE55)</f>
        <v>982</v>
      </c>
      <c r="AF56" s="90">
        <f>SUM(AE56/U56)</f>
        <v>0.41469594594594594</v>
      </c>
      <c r="AG56" s="88">
        <f>SUM(AG33:AG55)</f>
        <v>395</v>
      </c>
      <c r="AH56" s="88">
        <f>SUM(AH33:AH55)</f>
        <v>12</v>
      </c>
      <c r="AI56" s="89">
        <f>SUM(AH56/AG56)</f>
        <v>0.030379746835443037</v>
      </c>
    </row>
    <row r="57" spans="2:35" s="12" customFormat="1" ht="13.5" thickBot="1">
      <c r="B57" s="45"/>
      <c r="C57" s="46"/>
      <c r="D57" s="46" t="s">
        <v>166</v>
      </c>
      <c r="E57" s="76"/>
      <c r="F57" s="47">
        <f>SUM(F56,F32,F19)</f>
        <v>4353</v>
      </c>
      <c r="G57" s="47">
        <f>SUM(G56,G32,G19)</f>
        <v>2296</v>
      </c>
      <c r="H57" s="48">
        <f t="shared" si="6"/>
        <v>0.527452331725247</v>
      </c>
      <c r="I57" s="102">
        <f>SUM(I56,I32,I19)</f>
        <v>401</v>
      </c>
      <c r="J57" s="102">
        <f>SUM(J56,J32,J19)</f>
        <v>252</v>
      </c>
      <c r="K57" s="51">
        <f>SUM(J57/I57)</f>
        <v>0.628428927680798</v>
      </c>
      <c r="L57" s="102">
        <f>SUM(L56,L32,L19)</f>
        <v>104</v>
      </c>
      <c r="M57" s="51">
        <f>SUM(L57/I57)</f>
        <v>0.2593516209476309</v>
      </c>
      <c r="N57" s="47">
        <f>SUM(N56,N32,N19)</f>
        <v>104</v>
      </c>
      <c r="O57" s="51">
        <f>SUM(N57/I57)</f>
        <v>0.2593516209476309</v>
      </c>
      <c r="P57" s="47">
        <f>SUM(P56,P32,P19)</f>
        <v>0</v>
      </c>
      <c r="Q57" s="51">
        <f>SUM(P57/I57)</f>
        <v>0</v>
      </c>
      <c r="R57" s="102">
        <f>SUM(R56,R32,R19)</f>
        <v>15</v>
      </c>
      <c r="S57" s="94">
        <f>SUM(R57/I57)</f>
        <v>0.03740648379052369</v>
      </c>
      <c r="T57" s="50" t="s">
        <v>166</v>
      </c>
      <c r="U57" s="47">
        <f>SUM(U56,U32,U19)</f>
        <v>7207</v>
      </c>
      <c r="V57" s="49"/>
      <c r="W57" s="47">
        <f>SUM(W56,W32,W19)</f>
        <v>4888</v>
      </c>
      <c r="X57" s="40">
        <f>SUM(W57/U57)</f>
        <v>0.678229499098099</v>
      </c>
      <c r="Y57" s="47">
        <f>SUM(Y56,Y32,Y19)</f>
        <v>2410</v>
      </c>
      <c r="Z57" s="40">
        <f>SUM(Y57/U57)</f>
        <v>0.3343971139170251</v>
      </c>
      <c r="AA57" s="47">
        <f>SUM(AA56,AA32,AA19)</f>
        <v>1403</v>
      </c>
      <c r="AB57" s="51">
        <f>SUM(AA57/U57)</f>
        <v>0.19467184681559596</v>
      </c>
      <c r="AC57" s="47">
        <f>SUM(AC56,AC32,AC19)</f>
        <v>845</v>
      </c>
      <c r="AD57" s="51">
        <f>SUM(AC57/U57)</f>
        <v>0.11724712085472458</v>
      </c>
      <c r="AE57" s="47">
        <f>SUM(AE56,AE32,AE19)</f>
        <v>2588</v>
      </c>
      <c r="AF57" s="51">
        <f>SUM(AE57/U57)</f>
        <v>0.3590953239905647</v>
      </c>
      <c r="AG57" s="47">
        <f>SUM(AG56,AG32,AG19)</f>
        <v>1013</v>
      </c>
      <c r="AH57" s="47">
        <f>SUM(AH56,AH32,AH19)</f>
        <v>16</v>
      </c>
      <c r="AI57" s="48">
        <f>SUM(AH57/AG57)</f>
        <v>0.01579466929911155</v>
      </c>
    </row>
    <row r="58" spans="2:35" s="12" customFormat="1" ht="13.5" thickBot="1">
      <c r="B58" s="123"/>
      <c r="C58" s="123"/>
      <c r="D58" s="123"/>
      <c r="E58" s="124"/>
      <c r="F58" s="124"/>
      <c r="G58" s="124"/>
      <c r="H58" s="125"/>
      <c r="I58" s="123"/>
      <c r="J58" s="123"/>
      <c r="K58" s="125"/>
      <c r="L58" s="123"/>
      <c r="M58" s="125"/>
      <c r="N58" s="124"/>
      <c r="O58" s="125"/>
      <c r="P58" s="124"/>
      <c r="Q58" s="125"/>
      <c r="R58" s="123"/>
      <c r="S58" s="125"/>
      <c r="T58" s="123"/>
      <c r="U58" s="124"/>
      <c r="V58" s="126"/>
      <c r="W58" s="124"/>
      <c r="X58" s="125"/>
      <c r="Y58" s="124"/>
      <c r="Z58" s="125"/>
      <c r="AA58" s="124"/>
      <c r="AB58" s="125"/>
      <c r="AC58" s="124"/>
      <c r="AD58" s="125"/>
      <c r="AE58" s="124"/>
      <c r="AF58" s="125"/>
      <c r="AG58" s="124"/>
      <c r="AH58" s="124"/>
      <c r="AI58" s="125"/>
    </row>
    <row r="59" spans="2:35" s="10" customFormat="1" ht="12.75">
      <c r="B59" s="59" t="s">
        <v>63</v>
      </c>
      <c r="C59" s="60">
        <v>1100</v>
      </c>
      <c r="D59" s="61" t="s">
        <v>113</v>
      </c>
      <c r="E59" s="62" t="s">
        <v>107</v>
      </c>
      <c r="F59" s="63">
        <v>395</v>
      </c>
      <c r="G59" s="63">
        <v>185</v>
      </c>
      <c r="H59" s="72">
        <f t="shared" si="6"/>
        <v>0.46835443037974683</v>
      </c>
      <c r="I59" s="100">
        <v>139</v>
      </c>
      <c r="J59" s="71">
        <v>93</v>
      </c>
      <c r="K59" s="69">
        <f>SUM(J59/I59)</f>
        <v>0.6690647482014388</v>
      </c>
      <c r="L59" s="71">
        <v>44</v>
      </c>
      <c r="M59" s="69">
        <f>SUM(L59/I59)</f>
        <v>0.31654676258992803</v>
      </c>
      <c r="N59" s="63">
        <v>37</v>
      </c>
      <c r="O59" s="69">
        <f>SUM(N59/I59)</f>
        <v>0.26618705035971224</v>
      </c>
      <c r="P59" s="71">
        <v>0</v>
      </c>
      <c r="Q59" s="69">
        <f>SUM(P59/I59)</f>
        <v>0</v>
      </c>
      <c r="R59" s="71">
        <v>2</v>
      </c>
      <c r="S59" s="70">
        <f>SUM(R59/I59)</f>
        <v>0.014388489208633094</v>
      </c>
      <c r="T59" s="127" t="s">
        <v>140</v>
      </c>
      <c r="U59" s="66">
        <v>248</v>
      </c>
      <c r="V59" s="67"/>
      <c r="W59" s="66">
        <v>209</v>
      </c>
      <c r="X59" s="69">
        <f>SUM(W59/U59)</f>
        <v>0.842741935483871</v>
      </c>
      <c r="Y59" s="66">
        <v>110</v>
      </c>
      <c r="Z59" s="69">
        <f>SUM(Y59/U59)</f>
        <v>0.4435483870967742</v>
      </c>
      <c r="AA59" s="66">
        <v>75</v>
      </c>
      <c r="AB59" s="69">
        <f>SUM(AA59/U59)</f>
        <v>0.3024193548387097</v>
      </c>
      <c r="AC59" s="66">
        <v>7</v>
      </c>
      <c r="AD59" s="69">
        <f>SUM(AC59/U59)</f>
        <v>0.028225806451612902</v>
      </c>
      <c r="AE59" s="66">
        <v>109</v>
      </c>
      <c r="AF59" s="69">
        <f>SUM(AE59/U59)</f>
        <v>0.43951612903225806</v>
      </c>
      <c r="AG59" s="66">
        <v>45</v>
      </c>
      <c r="AH59" s="66">
        <v>0</v>
      </c>
      <c r="AI59" s="72">
        <f>SUM(AH59/AG59)</f>
        <v>0</v>
      </c>
    </row>
    <row r="60" spans="2:35" s="10" customFormat="1" ht="12.75">
      <c r="B60" s="59"/>
      <c r="C60" s="60"/>
      <c r="D60" s="61" t="s">
        <v>113</v>
      </c>
      <c r="E60" s="62" t="s">
        <v>110</v>
      </c>
      <c r="F60" s="63">
        <v>395</v>
      </c>
      <c r="G60" s="63">
        <v>189</v>
      </c>
      <c r="H60" s="72">
        <f t="shared" si="6"/>
        <v>0.47848101265822784</v>
      </c>
      <c r="I60" s="100"/>
      <c r="J60" s="71"/>
      <c r="K60" s="69"/>
      <c r="L60" s="71"/>
      <c r="M60" s="64"/>
      <c r="N60" s="63"/>
      <c r="O60" s="64"/>
      <c r="P60" s="71"/>
      <c r="Q60" s="64"/>
      <c r="R60" s="71">
        <v>2</v>
      </c>
      <c r="S60" s="70">
        <f>SUM(R60/I59)</f>
        <v>0.014388489208633094</v>
      </c>
      <c r="T60" s="28" t="s">
        <v>64</v>
      </c>
      <c r="U60" s="71"/>
      <c r="V60" s="67"/>
      <c r="W60" s="71"/>
      <c r="X60" s="69"/>
      <c r="Y60" s="71"/>
      <c r="Z60" s="69"/>
      <c r="AA60" s="63"/>
      <c r="AB60" s="69"/>
      <c r="AC60" s="63"/>
      <c r="AD60" s="69"/>
      <c r="AE60" s="63"/>
      <c r="AF60" s="69"/>
      <c r="AG60" s="71"/>
      <c r="AH60" s="71"/>
      <c r="AI60" s="72"/>
    </row>
    <row r="61" spans="2:35" s="10" customFormat="1" ht="12.75">
      <c r="B61" s="59"/>
      <c r="C61" s="60"/>
      <c r="D61" s="61" t="s">
        <v>114</v>
      </c>
      <c r="E61" s="62" t="s">
        <v>112</v>
      </c>
      <c r="F61" s="63">
        <v>676</v>
      </c>
      <c r="G61" s="63">
        <v>329</v>
      </c>
      <c r="H61" s="72">
        <f t="shared" si="6"/>
        <v>0.48668639053254437</v>
      </c>
      <c r="I61" s="100"/>
      <c r="J61" s="71"/>
      <c r="K61" s="69"/>
      <c r="L61" s="71"/>
      <c r="M61" s="69"/>
      <c r="N61" s="63"/>
      <c r="O61" s="69"/>
      <c r="P61" s="71"/>
      <c r="Q61" s="64"/>
      <c r="R61" s="71">
        <v>0</v>
      </c>
      <c r="S61" s="70">
        <f>SUM(R61/I59)</f>
        <v>0</v>
      </c>
      <c r="T61" s="127" t="s">
        <v>141</v>
      </c>
      <c r="U61" s="66">
        <v>946</v>
      </c>
      <c r="V61" s="67"/>
      <c r="W61" s="66">
        <v>655</v>
      </c>
      <c r="X61" s="69">
        <f>SUM(W61/U61)</f>
        <v>0.6923890063424947</v>
      </c>
      <c r="Y61" s="66">
        <v>133</v>
      </c>
      <c r="Z61" s="69">
        <f>SUM(Y61/U61)</f>
        <v>0.14059196617336153</v>
      </c>
      <c r="AA61" s="66">
        <v>213</v>
      </c>
      <c r="AB61" s="69">
        <f>SUM(AA61/U61)</f>
        <v>0.2251585623678647</v>
      </c>
      <c r="AC61" s="66">
        <v>169</v>
      </c>
      <c r="AD61" s="69">
        <f>SUM(AC61/U61)</f>
        <v>0.17864693446088795</v>
      </c>
      <c r="AE61" s="66">
        <v>433</v>
      </c>
      <c r="AF61" s="69">
        <f>SUM(AE61/U61)</f>
        <v>0.45771670190274844</v>
      </c>
      <c r="AG61" s="66">
        <v>168</v>
      </c>
      <c r="AH61" s="66">
        <v>28</v>
      </c>
      <c r="AI61" s="72">
        <f>SUM(AH61/AG61)</f>
        <v>0.16666666666666666</v>
      </c>
    </row>
    <row r="62" spans="2:35" ht="12.75">
      <c r="B62" s="59"/>
      <c r="C62" s="60"/>
      <c r="D62" s="61"/>
      <c r="E62" s="62"/>
      <c r="F62" s="63"/>
      <c r="G62" s="63"/>
      <c r="H62" s="68"/>
      <c r="I62" s="100"/>
      <c r="J62" s="71"/>
      <c r="K62" s="69"/>
      <c r="L62" s="71"/>
      <c r="M62" s="64"/>
      <c r="N62" s="63"/>
      <c r="O62" s="64"/>
      <c r="P62" s="71"/>
      <c r="Q62" s="64"/>
      <c r="R62" s="71"/>
      <c r="S62" s="70"/>
      <c r="T62" s="127" t="s">
        <v>142</v>
      </c>
      <c r="U62" s="66">
        <v>5</v>
      </c>
      <c r="V62" s="67"/>
      <c r="W62" s="66" t="s">
        <v>164</v>
      </c>
      <c r="X62" s="69"/>
      <c r="Y62" s="66" t="s">
        <v>164</v>
      </c>
      <c r="Z62" s="69"/>
      <c r="AA62" s="66" t="s">
        <v>164</v>
      </c>
      <c r="AB62" s="69"/>
      <c r="AC62" s="66" t="s">
        <v>164</v>
      </c>
      <c r="AD62" s="93"/>
      <c r="AE62" s="66" t="s">
        <v>164</v>
      </c>
      <c r="AF62" s="69"/>
      <c r="AG62" s="66" t="s">
        <v>164</v>
      </c>
      <c r="AH62" s="66" t="s">
        <v>164</v>
      </c>
      <c r="AI62" s="72"/>
    </row>
    <row r="63" spans="2:35" ht="12.75">
      <c r="B63" s="59"/>
      <c r="C63" s="60"/>
      <c r="D63" s="61"/>
      <c r="E63" s="62"/>
      <c r="F63" s="63"/>
      <c r="G63" s="63"/>
      <c r="H63" s="68"/>
      <c r="I63" s="100"/>
      <c r="J63" s="71"/>
      <c r="K63" s="69"/>
      <c r="L63" s="71"/>
      <c r="M63" s="64"/>
      <c r="N63" s="63"/>
      <c r="O63" s="64"/>
      <c r="P63" s="71"/>
      <c r="Q63" s="64"/>
      <c r="R63" s="71"/>
      <c r="S63" s="70"/>
      <c r="T63" s="28" t="s">
        <v>65</v>
      </c>
      <c r="U63" s="66">
        <v>28</v>
      </c>
      <c r="V63" s="67"/>
      <c r="W63" s="66">
        <v>25</v>
      </c>
      <c r="X63" s="69">
        <f>SUM(W63/U63)</f>
        <v>0.8928571428571429</v>
      </c>
      <c r="Y63" s="66">
        <v>13</v>
      </c>
      <c r="Z63" s="69">
        <f>SUM(Y63/U63)</f>
        <v>0.4642857142857143</v>
      </c>
      <c r="AA63" s="66">
        <v>8</v>
      </c>
      <c r="AB63" s="69">
        <f>SUM(AA63/U63)</f>
        <v>0.2857142857142857</v>
      </c>
      <c r="AC63" s="66" t="s">
        <v>163</v>
      </c>
      <c r="AD63" s="93">
        <f>SUM(AC63/U63)</f>
        <v>0</v>
      </c>
      <c r="AE63" s="66">
        <v>19</v>
      </c>
      <c r="AF63" s="69">
        <f>SUM(AE63/U63)</f>
        <v>0.6785714285714286</v>
      </c>
      <c r="AG63" s="66">
        <v>7</v>
      </c>
      <c r="AH63" s="66">
        <v>0</v>
      </c>
      <c r="AI63" s="72">
        <f>SUM(AH63/AG63)</f>
        <v>0</v>
      </c>
    </row>
    <row r="64" spans="2:35" ht="12.75">
      <c r="B64" s="59"/>
      <c r="C64" s="60"/>
      <c r="D64" s="61"/>
      <c r="E64" s="62"/>
      <c r="F64" s="63"/>
      <c r="G64" s="63"/>
      <c r="H64" s="68"/>
      <c r="I64" s="100"/>
      <c r="J64" s="71"/>
      <c r="K64" s="69"/>
      <c r="L64" s="71"/>
      <c r="M64" s="64"/>
      <c r="N64" s="63"/>
      <c r="O64" s="64"/>
      <c r="P64" s="71"/>
      <c r="Q64" s="64"/>
      <c r="R64" s="71"/>
      <c r="S64" s="65"/>
      <c r="T64" s="28" t="s">
        <v>66</v>
      </c>
      <c r="U64" s="66">
        <v>8</v>
      </c>
      <c r="V64" s="67"/>
      <c r="W64" s="66" t="s">
        <v>164</v>
      </c>
      <c r="X64" s="69"/>
      <c r="Y64" s="66" t="s">
        <v>164</v>
      </c>
      <c r="Z64" s="69"/>
      <c r="AA64" s="66" t="s">
        <v>164</v>
      </c>
      <c r="AB64" s="69"/>
      <c r="AC64" s="66" t="s">
        <v>164</v>
      </c>
      <c r="AD64" s="93"/>
      <c r="AE64" s="66" t="s">
        <v>164</v>
      </c>
      <c r="AF64" s="69"/>
      <c r="AG64" s="66" t="s">
        <v>164</v>
      </c>
      <c r="AH64" s="66" t="s">
        <v>164</v>
      </c>
      <c r="AI64" s="72"/>
    </row>
    <row r="65" spans="2:35" ht="12.75">
      <c r="B65" s="59"/>
      <c r="C65" s="60"/>
      <c r="D65" s="61"/>
      <c r="E65" s="62"/>
      <c r="F65" s="63"/>
      <c r="G65" s="63"/>
      <c r="H65" s="68"/>
      <c r="I65" s="100"/>
      <c r="J65" s="71"/>
      <c r="K65" s="69"/>
      <c r="L65" s="71"/>
      <c r="M65" s="64"/>
      <c r="N65" s="63"/>
      <c r="O65" s="64"/>
      <c r="P65" s="71"/>
      <c r="Q65" s="64"/>
      <c r="R65" s="71"/>
      <c r="S65" s="70"/>
      <c r="T65" s="28" t="s">
        <v>67</v>
      </c>
      <c r="U65" s="71"/>
      <c r="V65" s="67"/>
      <c r="W65" s="71"/>
      <c r="X65" s="69"/>
      <c r="Y65" s="71"/>
      <c r="Z65" s="69"/>
      <c r="AA65" s="63"/>
      <c r="AB65" s="69"/>
      <c r="AC65" s="63"/>
      <c r="AD65" s="93"/>
      <c r="AE65" s="67"/>
      <c r="AF65" s="69"/>
      <c r="AG65" s="64"/>
      <c r="AH65" s="71"/>
      <c r="AI65" s="72"/>
    </row>
    <row r="66" spans="2:35" ht="12.75">
      <c r="B66" s="59"/>
      <c r="C66" s="60"/>
      <c r="D66" s="61"/>
      <c r="E66" s="62"/>
      <c r="F66" s="63"/>
      <c r="G66" s="63"/>
      <c r="H66" s="68"/>
      <c r="I66" s="100"/>
      <c r="J66" s="71"/>
      <c r="K66" s="69"/>
      <c r="L66" s="71"/>
      <c r="M66" s="64"/>
      <c r="N66" s="63"/>
      <c r="O66" s="64"/>
      <c r="P66" s="71"/>
      <c r="Q66" s="64"/>
      <c r="R66" s="71"/>
      <c r="S66" s="70"/>
      <c r="T66" s="28" t="s">
        <v>68</v>
      </c>
      <c r="U66" s="66">
        <v>280</v>
      </c>
      <c r="V66" s="67"/>
      <c r="W66" s="66">
        <v>222</v>
      </c>
      <c r="X66" s="69">
        <f>SUM(W66/U66)</f>
        <v>0.7928571428571428</v>
      </c>
      <c r="Y66" s="66">
        <v>76</v>
      </c>
      <c r="Z66" s="69">
        <f>SUM(Y66/U66)</f>
        <v>0.2714285714285714</v>
      </c>
      <c r="AA66" s="66">
        <v>65</v>
      </c>
      <c r="AB66" s="69">
        <f>SUM(AA66/U66)</f>
        <v>0.23214285714285715</v>
      </c>
      <c r="AC66" s="66">
        <v>25</v>
      </c>
      <c r="AD66" s="93">
        <f>SUM(AC66/U66)</f>
        <v>0.08928571428571429</v>
      </c>
      <c r="AE66" s="66">
        <v>108</v>
      </c>
      <c r="AF66" s="69">
        <f>SUM(AE66/U66)</f>
        <v>0.38571428571428573</v>
      </c>
      <c r="AG66" s="66">
        <v>48</v>
      </c>
      <c r="AH66" s="66">
        <v>3</v>
      </c>
      <c r="AI66" s="72">
        <f>SUM(AH66/AG66)</f>
        <v>0.0625</v>
      </c>
    </row>
    <row r="67" spans="2:35" ht="12.75">
      <c r="B67" s="59"/>
      <c r="C67" s="60"/>
      <c r="D67" s="61"/>
      <c r="E67" s="62"/>
      <c r="F67" s="63"/>
      <c r="G67" s="63"/>
      <c r="H67" s="68"/>
      <c r="I67" s="100"/>
      <c r="J67" s="71"/>
      <c r="K67" s="69"/>
      <c r="L67" s="71"/>
      <c r="M67" s="64"/>
      <c r="N67" s="63"/>
      <c r="O67" s="64"/>
      <c r="P67" s="71"/>
      <c r="Q67" s="64"/>
      <c r="R67" s="71"/>
      <c r="S67" s="70"/>
      <c r="T67" s="28" t="s">
        <v>69</v>
      </c>
      <c r="U67" s="66">
        <v>327</v>
      </c>
      <c r="V67" s="67"/>
      <c r="W67" s="66">
        <v>282</v>
      </c>
      <c r="X67" s="69">
        <f>SUM(W67/U67)</f>
        <v>0.8623853211009175</v>
      </c>
      <c r="Y67" s="66">
        <v>187</v>
      </c>
      <c r="Z67" s="69">
        <f>SUM(Y67/U67)</f>
        <v>0.5718654434250765</v>
      </c>
      <c r="AA67" s="66">
        <v>83</v>
      </c>
      <c r="AB67" s="69">
        <f>SUM(AA67/U67)</f>
        <v>0.25382262996941896</v>
      </c>
      <c r="AC67" s="66">
        <v>6</v>
      </c>
      <c r="AD67" s="93">
        <f>SUM(AC67/U67)</f>
        <v>0.01834862385321101</v>
      </c>
      <c r="AE67" s="66">
        <v>158</v>
      </c>
      <c r="AF67" s="69">
        <f>SUM(AE67/U67)</f>
        <v>0.4831804281345566</v>
      </c>
      <c r="AG67" s="66">
        <v>56</v>
      </c>
      <c r="AH67" s="66">
        <v>0</v>
      </c>
      <c r="AI67" s="72">
        <f>SUM(AH67/AG67)</f>
        <v>0</v>
      </c>
    </row>
    <row r="68" spans="2:35" ht="12.75">
      <c r="B68" s="59"/>
      <c r="C68" s="60"/>
      <c r="D68" s="61"/>
      <c r="E68" s="62"/>
      <c r="F68" s="63"/>
      <c r="G68" s="63"/>
      <c r="H68" s="68"/>
      <c r="I68" s="100"/>
      <c r="J68" s="71"/>
      <c r="K68" s="69"/>
      <c r="L68" s="71"/>
      <c r="M68" s="64"/>
      <c r="N68" s="63"/>
      <c r="O68" s="64"/>
      <c r="P68" s="71"/>
      <c r="Q68" s="64"/>
      <c r="R68" s="71"/>
      <c r="S68" s="70"/>
      <c r="T68" s="127" t="s">
        <v>143</v>
      </c>
      <c r="U68" s="66">
        <v>5</v>
      </c>
      <c r="V68" s="67"/>
      <c r="W68" s="66" t="s">
        <v>164</v>
      </c>
      <c r="X68" s="69"/>
      <c r="Y68" s="66" t="s">
        <v>164</v>
      </c>
      <c r="Z68" s="69"/>
      <c r="AA68" s="66" t="s">
        <v>164</v>
      </c>
      <c r="AB68" s="69"/>
      <c r="AC68" s="66" t="s">
        <v>164</v>
      </c>
      <c r="AD68" s="93"/>
      <c r="AE68" s="66" t="s">
        <v>164</v>
      </c>
      <c r="AF68" s="69"/>
      <c r="AG68" s="66" t="s">
        <v>164</v>
      </c>
      <c r="AH68" s="66" t="s">
        <v>164</v>
      </c>
      <c r="AI68" s="72"/>
    </row>
    <row r="69" spans="2:35" ht="12.75">
      <c r="B69" s="59"/>
      <c r="C69" s="60"/>
      <c r="D69" s="61"/>
      <c r="E69" s="62"/>
      <c r="F69" s="63"/>
      <c r="G69" s="63"/>
      <c r="H69" s="68"/>
      <c r="I69" s="100"/>
      <c r="J69" s="71"/>
      <c r="K69" s="69"/>
      <c r="L69" s="71"/>
      <c r="M69" s="64"/>
      <c r="N69" s="63"/>
      <c r="O69" s="64"/>
      <c r="P69" s="71"/>
      <c r="Q69" s="64"/>
      <c r="R69" s="71"/>
      <c r="S69" s="70"/>
      <c r="T69" s="28" t="s">
        <v>144</v>
      </c>
      <c r="U69" s="66">
        <v>12</v>
      </c>
      <c r="V69" s="67"/>
      <c r="W69" s="66" t="s">
        <v>164</v>
      </c>
      <c r="X69" s="69"/>
      <c r="Y69" s="66" t="s">
        <v>164</v>
      </c>
      <c r="Z69" s="69"/>
      <c r="AA69" s="66" t="s">
        <v>164</v>
      </c>
      <c r="AB69" s="69"/>
      <c r="AC69" s="66" t="s">
        <v>164</v>
      </c>
      <c r="AD69" s="93"/>
      <c r="AE69" s="66" t="s">
        <v>164</v>
      </c>
      <c r="AF69" s="69"/>
      <c r="AG69" s="66" t="s">
        <v>164</v>
      </c>
      <c r="AH69" s="66" t="s">
        <v>164</v>
      </c>
      <c r="AI69" s="72"/>
    </row>
    <row r="70" spans="2:35" ht="12.75">
      <c r="B70" s="59"/>
      <c r="C70" s="60"/>
      <c r="D70" s="61"/>
      <c r="E70" s="62"/>
      <c r="F70" s="63"/>
      <c r="G70" s="63"/>
      <c r="H70" s="68"/>
      <c r="I70" s="100"/>
      <c r="J70" s="71"/>
      <c r="K70" s="69"/>
      <c r="L70" s="71"/>
      <c r="M70" s="64"/>
      <c r="N70" s="63"/>
      <c r="O70" s="64"/>
      <c r="P70" s="71"/>
      <c r="Q70" s="64"/>
      <c r="R70" s="71"/>
      <c r="S70" s="70"/>
      <c r="T70" s="28" t="s">
        <v>70</v>
      </c>
      <c r="U70" s="71"/>
      <c r="V70" s="67"/>
      <c r="W70" s="71"/>
      <c r="X70" s="69"/>
      <c r="Y70" s="71"/>
      <c r="Z70" s="69"/>
      <c r="AA70" s="63"/>
      <c r="AB70" s="69"/>
      <c r="AC70" s="63"/>
      <c r="AD70" s="93"/>
      <c r="AE70" s="67"/>
      <c r="AF70" s="69"/>
      <c r="AG70" s="64"/>
      <c r="AH70" s="71"/>
      <c r="AI70" s="72"/>
    </row>
    <row r="71" spans="2:35" ht="12.75">
      <c r="B71" s="59"/>
      <c r="C71" s="60"/>
      <c r="D71" s="61"/>
      <c r="E71" s="62"/>
      <c r="F71" s="63"/>
      <c r="G71" s="63"/>
      <c r="H71" s="68"/>
      <c r="I71" s="100"/>
      <c r="J71" s="71"/>
      <c r="K71" s="69"/>
      <c r="L71" s="71"/>
      <c r="M71" s="64"/>
      <c r="N71" s="63"/>
      <c r="O71" s="64"/>
      <c r="P71" s="71"/>
      <c r="Q71" s="64"/>
      <c r="R71" s="71"/>
      <c r="S71" s="70"/>
      <c r="T71" s="127" t="s">
        <v>145</v>
      </c>
      <c r="U71" s="66">
        <v>739</v>
      </c>
      <c r="V71" s="67"/>
      <c r="W71" s="66">
        <v>632</v>
      </c>
      <c r="X71" s="69">
        <f>SUM(W71/U71)</f>
        <v>0.8552097428958051</v>
      </c>
      <c r="Y71" s="66">
        <v>287</v>
      </c>
      <c r="Z71" s="69">
        <f>SUM(Y71/U71)</f>
        <v>0.38836265223274696</v>
      </c>
      <c r="AA71" s="66">
        <v>150</v>
      </c>
      <c r="AB71" s="69">
        <f>SUM(AA71/U71)</f>
        <v>0.2029769959404601</v>
      </c>
      <c r="AC71" s="66">
        <v>121</v>
      </c>
      <c r="AD71" s="93">
        <f>SUM(AC71/U71)</f>
        <v>0.16373477672530445</v>
      </c>
      <c r="AE71" s="66">
        <v>378</v>
      </c>
      <c r="AF71" s="69">
        <f>SUM(AE71/U71)</f>
        <v>0.5115020297699594</v>
      </c>
      <c r="AG71" s="66">
        <v>149</v>
      </c>
      <c r="AH71" s="66">
        <v>0</v>
      </c>
      <c r="AI71" s="72">
        <f>SUM(AH71/AG71)</f>
        <v>0</v>
      </c>
    </row>
    <row r="72" spans="2:35" ht="12.75">
      <c r="B72" s="59"/>
      <c r="C72" s="60"/>
      <c r="D72" s="61"/>
      <c r="E72" s="62"/>
      <c r="F72" s="63"/>
      <c r="G72" s="63"/>
      <c r="H72" s="68"/>
      <c r="I72" s="100"/>
      <c r="J72" s="71"/>
      <c r="K72" s="69"/>
      <c r="L72" s="71"/>
      <c r="M72" s="64"/>
      <c r="N72" s="63"/>
      <c r="O72" s="64"/>
      <c r="P72" s="71"/>
      <c r="Q72" s="64"/>
      <c r="R72" s="71"/>
      <c r="S72" s="70"/>
      <c r="T72" s="127" t="s">
        <v>146</v>
      </c>
      <c r="U72" s="66">
        <v>11</v>
      </c>
      <c r="V72" s="67"/>
      <c r="W72" s="66" t="s">
        <v>164</v>
      </c>
      <c r="X72" s="69"/>
      <c r="Y72" s="66" t="s">
        <v>164</v>
      </c>
      <c r="Z72" s="69"/>
      <c r="AA72" s="66" t="s">
        <v>164</v>
      </c>
      <c r="AB72" s="69"/>
      <c r="AC72" s="66" t="s">
        <v>164</v>
      </c>
      <c r="AD72" s="93"/>
      <c r="AE72" s="66" t="s">
        <v>164</v>
      </c>
      <c r="AF72" s="69"/>
      <c r="AG72" s="66" t="s">
        <v>164</v>
      </c>
      <c r="AH72" s="66" t="s">
        <v>164</v>
      </c>
      <c r="AI72" s="72"/>
    </row>
    <row r="73" spans="2:35" ht="12.75">
      <c r="B73" s="59"/>
      <c r="C73" s="60"/>
      <c r="D73" s="61"/>
      <c r="E73" s="62"/>
      <c r="F73" s="63"/>
      <c r="G73" s="63"/>
      <c r="H73" s="68"/>
      <c r="I73" s="100"/>
      <c r="J73" s="71"/>
      <c r="K73" s="69"/>
      <c r="L73" s="71"/>
      <c r="M73" s="64"/>
      <c r="N73" s="63"/>
      <c r="O73" s="64"/>
      <c r="P73" s="71"/>
      <c r="Q73" s="64"/>
      <c r="R73" s="71"/>
      <c r="S73" s="70"/>
      <c r="T73" s="127" t="s">
        <v>147</v>
      </c>
      <c r="U73" s="66">
        <v>28</v>
      </c>
      <c r="V73" s="67"/>
      <c r="W73" s="66">
        <v>25</v>
      </c>
      <c r="X73" s="69">
        <f>SUM(W73/U73)</f>
        <v>0.8928571428571429</v>
      </c>
      <c r="Y73" s="66">
        <v>21</v>
      </c>
      <c r="Z73" s="69">
        <f>SUM(Y73/U73)</f>
        <v>0.75</v>
      </c>
      <c r="AA73" s="66">
        <v>15</v>
      </c>
      <c r="AB73" s="69">
        <f>SUM(AA73/U73)</f>
        <v>0.5357142857142857</v>
      </c>
      <c r="AC73" s="66">
        <v>3</v>
      </c>
      <c r="AD73" s="93">
        <f>SUM(AC73/U73)</f>
        <v>0.10714285714285714</v>
      </c>
      <c r="AE73" s="66">
        <v>12</v>
      </c>
      <c r="AF73" s="69">
        <f>SUM(AE73/U73)</f>
        <v>0.42857142857142855</v>
      </c>
      <c r="AG73" s="66">
        <v>5</v>
      </c>
      <c r="AH73" s="66">
        <v>0</v>
      </c>
      <c r="AI73" s="72">
        <f>SUM(AH73/AG73)</f>
        <v>0</v>
      </c>
    </row>
    <row r="74" spans="2:35" ht="12.75">
      <c r="B74" s="59"/>
      <c r="C74" s="60"/>
      <c r="D74" s="61"/>
      <c r="E74" s="62"/>
      <c r="F74" s="63"/>
      <c r="G74" s="63"/>
      <c r="H74" s="68"/>
      <c r="I74" s="100"/>
      <c r="J74" s="71"/>
      <c r="K74" s="69"/>
      <c r="L74" s="71"/>
      <c r="M74" s="64"/>
      <c r="N74" s="63"/>
      <c r="O74" s="64"/>
      <c r="P74" s="71"/>
      <c r="Q74" s="64"/>
      <c r="R74" s="71"/>
      <c r="S74" s="70"/>
      <c r="T74" s="127" t="s">
        <v>148</v>
      </c>
      <c r="U74" s="66">
        <v>3</v>
      </c>
      <c r="V74" s="67"/>
      <c r="W74" s="66" t="s">
        <v>164</v>
      </c>
      <c r="X74" s="69"/>
      <c r="Y74" s="66" t="s">
        <v>164</v>
      </c>
      <c r="Z74" s="69"/>
      <c r="AA74" s="66" t="s">
        <v>164</v>
      </c>
      <c r="AB74" s="69"/>
      <c r="AC74" s="66" t="s">
        <v>164</v>
      </c>
      <c r="AD74" s="93"/>
      <c r="AE74" s="66" t="s">
        <v>164</v>
      </c>
      <c r="AF74" s="69"/>
      <c r="AG74" s="66" t="s">
        <v>164</v>
      </c>
      <c r="AH74" s="66" t="s">
        <v>164</v>
      </c>
      <c r="AI74" s="72"/>
    </row>
    <row r="75" spans="2:35" ht="12.75">
      <c r="B75" s="59"/>
      <c r="C75" s="60"/>
      <c r="D75" s="61"/>
      <c r="E75" s="62"/>
      <c r="F75" s="63"/>
      <c r="G75" s="63"/>
      <c r="H75" s="68"/>
      <c r="I75" s="100"/>
      <c r="J75" s="71"/>
      <c r="K75" s="92"/>
      <c r="L75" s="71"/>
      <c r="M75" s="64"/>
      <c r="N75" s="63"/>
      <c r="O75" s="64"/>
      <c r="P75" s="71"/>
      <c r="Q75" s="64"/>
      <c r="R75" s="71"/>
      <c r="S75" s="70"/>
      <c r="T75" s="28" t="s">
        <v>71</v>
      </c>
      <c r="U75" s="66">
        <v>12</v>
      </c>
      <c r="V75" s="67"/>
      <c r="W75" s="66" t="s">
        <v>164</v>
      </c>
      <c r="X75" s="69"/>
      <c r="Y75" s="66" t="s">
        <v>164</v>
      </c>
      <c r="Z75" s="69"/>
      <c r="AA75" s="66" t="s">
        <v>164</v>
      </c>
      <c r="AB75" s="69"/>
      <c r="AC75" s="66" t="s">
        <v>164</v>
      </c>
      <c r="AD75" s="93"/>
      <c r="AE75" s="66" t="s">
        <v>164</v>
      </c>
      <c r="AF75" s="69"/>
      <c r="AG75" s="66" t="s">
        <v>164</v>
      </c>
      <c r="AH75" s="66" t="s">
        <v>164</v>
      </c>
      <c r="AI75" s="72"/>
    </row>
    <row r="76" spans="2:35" ht="12.75">
      <c r="B76" s="74"/>
      <c r="C76" s="60"/>
      <c r="D76" s="61"/>
      <c r="E76" s="62"/>
      <c r="F76" s="63"/>
      <c r="G76" s="63"/>
      <c r="H76" s="68"/>
      <c r="I76" s="100"/>
      <c r="J76" s="71"/>
      <c r="K76" s="69"/>
      <c r="L76" s="71"/>
      <c r="M76" s="64"/>
      <c r="N76" s="63"/>
      <c r="O76" s="64"/>
      <c r="P76" s="71"/>
      <c r="Q76" s="64"/>
      <c r="R76" s="71"/>
      <c r="S76" s="70"/>
      <c r="T76" s="28" t="s">
        <v>72</v>
      </c>
      <c r="U76" s="66">
        <v>11</v>
      </c>
      <c r="V76" s="67"/>
      <c r="W76" s="66" t="s">
        <v>164</v>
      </c>
      <c r="X76" s="69"/>
      <c r="Y76" s="66" t="s">
        <v>164</v>
      </c>
      <c r="Z76" s="69"/>
      <c r="AA76" s="66" t="s">
        <v>164</v>
      </c>
      <c r="AB76" s="69"/>
      <c r="AC76" s="66" t="s">
        <v>164</v>
      </c>
      <c r="AD76" s="93"/>
      <c r="AE76" s="66" t="s">
        <v>164</v>
      </c>
      <c r="AF76" s="69"/>
      <c r="AG76" s="66" t="s">
        <v>164</v>
      </c>
      <c r="AH76" s="66" t="s">
        <v>164</v>
      </c>
      <c r="AI76" s="72"/>
    </row>
    <row r="77" spans="2:35" ht="12.75">
      <c r="B77" s="59"/>
      <c r="C77" s="60"/>
      <c r="D77" s="61"/>
      <c r="E77" s="62"/>
      <c r="F77" s="63"/>
      <c r="G77" s="63"/>
      <c r="H77" s="68"/>
      <c r="I77" s="100"/>
      <c r="J77" s="71"/>
      <c r="K77" s="69"/>
      <c r="L77" s="71"/>
      <c r="M77" s="64"/>
      <c r="N77" s="63"/>
      <c r="O77" s="64"/>
      <c r="P77" s="71"/>
      <c r="Q77" s="64"/>
      <c r="R77" s="71"/>
      <c r="S77" s="70"/>
      <c r="T77" s="28" t="s">
        <v>73</v>
      </c>
      <c r="U77" s="66">
        <v>11</v>
      </c>
      <c r="V77" s="67"/>
      <c r="W77" s="66">
        <v>10</v>
      </c>
      <c r="X77" s="69">
        <f>SUM(W77/U77)</f>
        <v>0.9090909090909091</v>
      </c>
      <c r="Y77" s="66">
        <v>6</v>
      </c>
      <c r="Z77" s="69">
        <f>SUM(Y77/U77)</f>
        <v>0.5454545454545454</v>
      </c>
      <c r="AA77" s="66">
        <v>6</v>
      </c>
      <c r="AB77" s="69">
        <f>SUM(AA77/U77)</f>
        <v>0.5454545454545454</v>
      </c>
      <c r="AC77" s="66">
        <v>0</v>
      </c>
      <c r="AD77" s="93">
        <f>SUM(AC77/U77)</f>
        <v>0</v>
      </c>
      <c r="AE77" s="66">
        <v>8</v>
      </c>
      <c r="AF77" s="69">
        <f>SUM(AE77/U77)</f>
        <v>0.7272727272727273</v>
      </c>
      <c r="AG77" s="66">
        <v>3</v>
      </c>
      <c r="AH77" s="66">
        <v>0</v>
      </c>
      <c r="AI77" s="72">
        <f>SUM(AH77/AG77)</f>
        <v>0</v>
      </c>
    </row>
    <row r="78" spans="2:35" ht="12.75">
      <c r="B78" s="59"/>
      <c r="C78" s="60"/>
      <c r="D78" s="61"/>
      <c r="E78" s="62"/>
      <c r="F78" s="63"/>
      <c r="G78" s="63"/>
      <c r="H78" s="68"/>
      <c r="I78" s="100"/>
      <c r="J78" s="71"/>
      <c r="K78" s="69"/>
      <c r="L78" s="71"/>
      <c r="M78" s="64"/>
      <c r="N78" s="63"/>
      <c r="O78" s="64"/>
      <c r="P78" s="71"/>
      <c r="Q78" s="64"/>
      <c r="R78" s="71"/>
      <c r="S78" s="70"/>
      <c r="T78" s="28" t="s">
        <v>74</v>
      </c>
      <c r="U78" s="66">
        <v>15</v>
      </c>
      <c r="V78" s="67"/>
      <c r="W78" s="66" t="s">
        <v>164</v>
      </c>
      <c r="X78" s="69"/>
      <c r="Y78" s="66" t="s">
        <v>164</v>
      </c>
      <c r="Z78" s="69"/>
      <c r="AA78" s="66" t="s">
        <v>164</v>
      </c>
      <c r="AB78" s="69"/>
      <c r="AC78" s="66" t="s">
        <v>164</v>
      </c>
      <c r="AD78" s="93"/>
      <c r="AE78" s="66" t="s">
        <v>164</v>
      </c>
      <c r="AF78" s="69"/>
      <c r="AG78" s="66" t="s">
        <v>164</v>
      </c>
      <c r="AH78" s="66" t="s">
        <v>164</v>
      </c>
      <c r="AI78" s="72"/>
    </row>
    <row r="79" spans="2:35" ht="12.75">
      <c r="B79" s="59"/>
      <c r="C79" s="60"/>
      <c r="D79" s="61"/>
      <c r="E79" s="62"/>
      <c r="F79" s="63"/>
      <c r="G79" s="63"/>
      <c r="H79" s="68"/>
      <c r="I79" s="100"/>
      <c r="J79" s="71"/>
      <c r="K79" s="69"/>
      <c r="L79" s="71"/>
      <c r="M79" s="64"/>
      <c r="N79" s="63"/>
      <c r="O79" s="64"/>
      <c r="P79" s="71"/>
      <c r="Q79" s="64"/>
      <c r="R79" s="71"/>
      <c r="S79" s="70"/>
      <c r="T79" s="28" t="s">
        <v>75</v>
      </c>
      <c r="U79" s="66">
        <v>11</v>
      </c>
      <c r="V79" s="67"/>
      <c r="W79" s="66" t="s">
        <v>164</v>
      </c>
      <c r="X79" s="69"/>
      <c r="Y79" s="66" t="s">
        <v>164</v>
      </c>
      <c r="Z79" s="69"/>
      <c r="AA79" s="66" t="s">
        <v>164</v>
      </c>
      <c r="AB79" s="69"/>
      <c r="AC79" s="66" t="s">
        <v>164</v>
      </c>
      <c r="AD79" s="93"/>
      <c r="AE79" s="66" t="s">
        <v>164</v>
      </c>
      <c r="AF79" s="69"/>
      <c r="AG79" s="66" t="s">
        <v>164</v>
      </c>
      <c r="AH79" s="66" t="s">
        <v>164</v>
      </c>
      <c r="AI79" s="72"/>
    </row>
    <row r="80" spans="2:35" ht="12.75">
      <c r="B80" s="59"/>
      <c r="C80" s="60"/>
      <c r="D80" s="61"/>
      <c r="E80" s="62"/>
      <c r="F80" s="63"/>
      <c r="G80" s="63"/>
      <c r="H80" s="68"/>
      <c r="I80" s="100"/>
      <c r="J80" s="71"/>
      <c r="K80" s="69"/>
      <c r="L80" s="71"/>
      <c r="M80" s="64"/>
      <c r="N80" s="63"/>
      <c r="O80" s="64"/>
      <c r="P80" s="71"/>
      <c r="Q80" s="64"/>
      <c r="R80" s="71"/>
      <c r="S80" s="70"/>
      <c r="T80" s="28" t="s">
        <v>76</v>
      </c>
      <c r="U80" s="66">
        <v>1182</v>
      </c>
      <c r="V80" s="67"/>
      <c r="W80" s="66">
        <v>932</v>
      </c>
      <c r="X80" s="69">
        <f>SUM(W80/U80)</f>
        <v>0.7884940778341794</v>
      </c>
      <c r="Y80" s="66">
        <v>277</v>
      </c>
      <c r="Z80" s="69">
        <f>SUM(Y80/U80)</f>
        <v>0.23434856175972926</v>
      </c>
      <c r="AA80" s="66">
        <v>216</v>
      </c>
      <c r="AB80" s="69">
        <f>SUM(AA80/U80)</f>
        <v>0.18274111675126903</v>
      </c>
      <c r="AC80" s="66">
        <v>269</v>
      </c>
      <c r="AD80" s="93">
        <f>SUM(AC80/U80)</f>
        <v>0.22758037225042302</v>
      </c>
      <c r="AE80" s="66">
        <v>544</v>
      </c>
      <c r="AF80" s="69">
        <f>SUM(AE80/U80)</f>
        <v>0.4602368866328257</v>
      </c>
      <c r="AG80" s="66">
        <v>198</v>
      </c>
      <c r="AH80" s="66">
        <v>34</v>
      </c>
      <c r="AI80" s="72">
        <f>SUM(AH80/AG80)</f>
        <v>0.1717171717171717</v>
      </c>
    </row>
    <row r="81" spans="2:35" ht="12.75">
      <c r="B81" s="59"/>
      <c r="C81" s="60"/>
      <c r="D81" s="61"/>
      <c r="E81" s="62"/>
      <c r="F81" s="63"/>
      <c r="G81" s="63"/>
      <c r="H81" s="68"/>
      <c r="I81" s="100"/>
      <c r="J81" s="71"/>
      <c r="K81" s="69"/>
      <c r="L81" s="71"/>
      <c r="M81" s="64"/>
      <c r="N81" s="63"/>
      <c r="O81" s="64"/>
      <c r="P81" s="71"/>
      <c r="Q81" s="64"/>
      <c r="R81" s="71"/>
      <c r="S81" s="70"/>
      <c r="T81" s="28" t="s">
        <v>77</v>
      </c>
      <c r="U81" s="66">
        <v>12</v>
      </c>
      <c r="V81" s="67"/>
      <c r="W81" s="66">
        <v>10</v>
      </c>
      <c r="X81" s="69">
        <f>SUM(W81/U81)</f>
        <v>0.8333333333333334</v>
      </c>
      <c r="Y81" s="66">
        <v>3</v>
      </c>
      <c r="Z81" s="69">
        <f>SUM(Y81/U81)</f>
        <v>0.25</v>
      </c>
      <c r="AA81" s="66">
        <v>2</v>
      </c>
      <c r="AB81" s="69">
        <f>SUM(AA81/U81)</f>
        <v>0.16666666666666666</v>
      </c>
      <c r="AC81" s="66" t="s">
        <v>163</v>
      </c>
      <c r="AD81" s="93">
        <f>SUM(AC81/U81)</f>
        <v>0</v>
      </c>
      <c r="AE81" s="66">
        <v>7</v>
      </c>
      <c r="AF81" s="69">
        <f>SUM(AE81/U81)</f>
        <v>0.5833333333333334</v>
      </c>
      <c r="AG81" s="66">
        <v>3</v>
      </c>
      <c r="AH81" s="66" t="s">
        <v>163</v>
      </c>
      <c r="AI81" s="72">
        <f>SUM(AH81/AG81)</f>
        <v>0</v>
      </c>
    </row>
    <row r="82" spans="2:35" ht="12.75">
      <c r="B82" s="59"/>
      <c r="C82" s="60"/>
      <c r="D82" s="61"/>
      <c r="E82" s="62"/>
      <c r="F82" s="63"/>
      <c r="G82" s="63"/>
      <c r="H82" s="68"/>
      <c r="I82" s="100"/>
      <c r="J82" s="71"/>
      <c r="K82" s="69"/>
      <c r="L82" s="71"/>
      <c r="M82" s="64"/>
      <c r="N82" s="63"/>
      <c r="O82" s="64"/>
      <c r="P82" s="71"/>
      <c r="Q82" s="64"/>
      <c r="R82" s="71"/>
      <c r="S82" s="70"/>
      <c r="T82" s="28" t="s">
        <v>78</v>
      </c>
      <c r="U82" s="71"/>
      <c r="V82" s="67"/>
      <c r="W82" s="71"/>
      <c r="X82" s="69"/>
      <c r="Y82" s="71"/>
      <c r="Z82" s="69"/>
      <c r="AA82" s="63"/>
      <c r="AB82" s="69"/>
      <c r="AC82" s="63"/>
      <c r="AD82" s="93"/>
      <c r="AE82" s="67"/>
      <c r="AF82" s="69"/>
      <c r="AG82" s="64"/>
      <c r="AH82" s="71"/>
      <c r="AI82" s="72"/>
    </row>
    <row r="83" spans="2:35" ht="12.75">
      <c r="B83" s="59"/>
      <c r="C83" s="60"/>
      <c r="D83" s="61"/>
      <c r="E83" s="62"/>
      <c r="F83" s="63"/>
      <c r="G83" s="63"/>
      <c r="H83" s="68"/>
      <c r="I83" s="100"/>
      <c r="J83" s="71"/>
      <c r="K83" s="69"/>
      <c r="L83" s="71"/>
      <c r="M83" s="64"/>
      <c r="N83" s="63"/>
      <c r="O83" s="64"/>
      <c r="P83" s="71"/>
      <c r="Q83" s="64"/>
      <c r="R83" s="71"/>
      <c r="S83" s="70"/>
      <c r="T83" s="28" t="s">
        <v>79</v>
      </c>
      <c r="U83" s="71"/>
      <c r="V83" s="67"/>
      <c r="W83" s="71"/>
      <c r="X83" s="69"/>
      <c r="Y83" s="71"/>
      <c r="Z83" s="69"/>
      <c r="AA83" s="63"/>
      <c r="AB83" s="69"/>
      <c r="AC83" s="63"/>
      <c r="AD83" s="93"/>
      <c r="AE83" s="67"/>
      <c r="AF83" s="69"/>
      <c r="AG83" s="64"/>
      <c r="AH83" s="71"/>
      <c r="AI83" s="72"/>
    </row>
    <row r="84" spans="2:35" ht="12.75">
      <c r="B84" s="59"/>
      <c r="C84" s="60"/>
      <c r="D84" s="61"/>
      <c r="E84" s="62"/>
      <c r="F84" s="63"/>
      <c r="G84" s="63"/>
      <c r="H84" s="68"/>
      <c r="I84" s="100"/>
      <c r="J84" s="71"/>
      <c r="K84" s="69"/>
      <c r="L84" s="71"/>
      <c r="M84" s="64"/>
      <c r="N84" s="63"/>
      <c r="O84" s="64"/>
      <c r="P84" s="71"/>
      <c r="Q84" s="64"/>
      <c r="R84" s="71"/>
      <c r="S84" s="70"/>
      <c r="T84" s="28" t="s">
        <v>80</v>
      </c>
      <c r="U84" s="66">
        <v>217</v>
      </c>
      <c r="V84" s="67"/>
      <c r="W84" s="66">
        <v>74</v>
      </c>
      <c r="X84" s="69">
        <f>SUM(W84/U84)</f>
        <v>0.34101382488479265</v>
      </c>
      <c r="Y84" s="66">
        <v>38</v>
      </c>
      <c r="Z84" s="69">
        <f>SUM(Y84/U84)</f>
        <v>0.17511520737327188</v>
      </c>
      <c r="AA84" s="66">
        <v>25</v>
      </c>
      <c r="AB84" s="69">
        <f>SUM(AA84/U84)</f>
        <v>0.1152073732718894</v>
      </c>
      <c r="AC84" s="66">
        <v>12</v>
      </c>
      <c r="AD84" s="93">
        <f>SUM(AC84/U84)</f>
        <v>0.055299539170506916</v>
      </c>
      <c r="AE84" s="66">
        <v>42</v>
      </c>
      <c r="AF84" s="69">
        <f>SUM(AE84/U84)</f>
        <v>0.1935483870967742</v>
      </c>
      <c r="AG84" s="66">
        <v>17</v>
      </c>
      <c r="AH84" s="66">
        <v>0</v>
      </c>
      <c r="AI84" s="72">
        <f>SUM(AH84/AG84)</f>
        <v>0</v>
      </c>
    </row>
    <row r="85" spans="2:35" ht="12.75">
      <c r="B85" s="59"/>
      <c r="C85" s="60"/>
      <c r="D85" s="61"/>
      <c r="E85" s="62"/>
      <c r="F85" s="63"/>
      <c r="G85" s="63"/>
      <c r="H85" s="68"/>
      <c r="I85" s="100"/>
      <c r="J85" s="71"/>
      <c r="K85" s="69"/>
      <c r="L85" s="71"/>
      <c r="M85" s="64"/>
      <c r="N85" s="63"/>
      <c r="O85" s="64"/>
      <c r="P85" s="71"/>
      <c r="Q85" s="64"/>
      <c r="R85" s="71"/>
      <c r="S85" s="70"/>
      <c r="T85" s="28" t="s">
        <v>149</v>
      </c>
      <c r="U85" s="71"/>
      <c r="V85" s="67"/>
      <c r="W85" s="71"/>
      <c r="X85" s="69"/>
      <c r="Y85" s="71"/>
      <c r="Z85" s="69"/>
      <c r="AA85" s="63"/>
      <c r="AB85" s="69"/>
      <c r="AC85" s="63"/>
      <c r="AD85" s="93"/>
      <c r="AE85" s="67"/>
      <c r="AF85" s="69"/>
      <c r="AG85" s="64"/>
      <c r="AH85" s="71"/>
      <c r="AI85" s="72"/>
    </row>
    <row r="86" spans="2:35" ht="12.75">
      <c r="B86" s="59"/>
      <c r="C86" s="60"/>
      <c r="D86" s="61"/>
      <c r="E86" s="62"/>
      <c r="F86" s="63"/>
      <c r="G86" s="63"/>
      <c r="H86" s="68"/>
      <c r="I86" s="100"/>
      <c r="J86" s="71"/>
      <c r="K86" s="69"/>
      <c r="L86" s="71"/>
      <c r="M86" s="64"/>
      <c r="N86" s="63"/>
      <c r="O86" s="64"/>
      <c r="P86" s="71"/>
      <c r="Q86" s="64"/>
      <c r="R86" s="71"/>
      <c r="S86" s="70"/>
      <c r="T86" s="28" t="s">
        <v>81</v>
      </c>
      <c r="U86" s="66">
        <v>11</v>
      </c>
      <c r="V86" s="67"/>
      <c r="W86" s="66" t="s">
        <v>164</v>
      </c>
      <c r="X86" s="69"/>
      <c r="Y86" s="66" t="s">
        <v>164</v>
      </c>
      <c r="Z86" s="69"/>
      <c r="AA86" s="66" t="s">
        <v>164</v>
      </c>
      <c r="AB86" s="69"/>
      <c r="AC86" s="66" t="s">
        <v>164</v>
      </c>
      <c r="AD86" s="93"/>
      <c r="AE86" s="66" t="s">
        <v>164</v>
      </c>
      <c r="AF86" s="69"/>
      <c r="AG86" s="66" t="s">
        <v>164</v>
      </c>
      <c r="AH86" s="66" t="s">
        <v>164</v>
      </c>
      <c r="AI86" s="72"/>
    </row>
    <row r="87" spans="2:35" ht="12.75">
      <c r="B87" s="59"/>
      <c r="C87" s="60"/>
      <c r="D87" s="61"/>
      <c r="E87" s="62"/>
      <c r="F87" s="63"/>
      <c r="G87" s="63"/>
      <c r="H87" s="68"/>
      <c r="I87" s="100"/>
      <c r="J87" s="71"/>
      <c r="K87" s="69"/>
      <c r="L87" s="71"/>
      <c r="M87" s="64"/>
      <c r="N87" s="63"/>
      <c r="O87" s="64"/>
      <c r="P87" s="71"/>
      <c r="Q87" s="64"/>
      <c r="R87" s="71"/>
      <c r="S87" s="70"/>
      <c r="T87" s="28" t="s">
        <v>82</v>
      </c>
      <c r="U87" s="66">
        <v>65</v>
      </c>
      <c r="V87" s="67"/>
      <c r="W87" s="66">
        <v>57</v>
      </c>
      <c r="X87" s="69">
        <f>SUM(W87/U87)</f>
        <v>0.8769230769230769</v>
      </c>
      <c r="Y87" s="66">
        <v>43</v>
      </c>
      <c r="Z87" s="69">
        <f>SUM(Y87/U87)</f>
        <v>0.6615384615384615</v>
      </c>
      <c r="AA87" s="66">
        <v>23</v>
      </c>
      <c r="AB87" s="69">
        <f>SUM(AA87/U87)</f>
        <v>0.35384615384615387</v>
      </c>
      <c r="AC87" s="66">
        <v>17</v>
      </c>
      <c r="AD87" s="93">
        <f>SUM(AC87/U87)</f>
        <v>0.26153846153846155</v>
      </c>
      <c r="AE87" s="66">
        <v>34</v>
      </c>
      <c r="AF87" s="69">
        <f>SUM(AE87/U87)</f>
        <v>0.5230769230769231</v>
      </c>
      <c r="AG87" s="66">
        <v>17</v>
      </c>
      <c r="AH87" s="66">
        <v>0</v>
      </c>
      <c r="AI87" s="72">
        <f>SUM(AH87/AG87)</f>
        <v>0</v>
      </c>
    </row>
    <row r="88" spans="2:35" s="5" customFormat="1" ht="13.5" thickBot="1">
      <c r="B88" s="35"/>
      <c r="C88" s="36"/>
      <c r="D88" s="86" t="s">
        <v>165</v>
      </c>
      <c r="E88" s="87"/>
      <c r="F88" s="88">
        <f>SUM(F59:F87)</f>
        <v>1466</v>
      </c>
      <c r="G88" s="88">
        <f>SUM(G59:G87)</f>
        <v>703</v>
      </c>
      <c r="H88" s="89">
        <f aca="true" t="shared" si="7" ref="H88:H100">SUM(G88/F88)</f>
        <v>0.4795361527967258</v>
      </c>
      <c r="I88" s="101">
        <f>SUM(I59:I87)</f>
        <v>139</v>
      </c>
      <c r="J88" s="101">
        <f>SUM(J59:J87)</f>
        <v>93</v>
      </c>
      <c r="K88" s="90">
        <f>SUM(J88/I88)</f>
        <v>0.6690647482014388</v>
      </c>
      <c r="L88" s="101">
        <f>SUM(L59:L87)</f>
        <v>44</v>
      </c>
      <c r="M88" s="90">
        <f>SUM(L88/I88)</f>
        <v>0.31654676258992803</v>
      </c>
      <c r="N88" s="88">
        <f>SUM(N59:N87)</f>
        <v>37</v>
      </c>
      <c r="O88" s="90">
        <f>SUM(N88/I88)</f>
        <v>0.26618705035971224</v>
      </c>
      <c r="P88" s="88">
        <f>SUM(P59:P87)</f>
        <v>0</v>
      </c>
      <c r="Q88" s="90">
        <f>SUM(P88/I88)</f>
        <v>0</v>
      </c>
      <c r="R88" s="101">
        <f>SUM(R59:R87)</f>
        <v>4</v>
      </c>
      <c r="S88" s="91">
        <f>SUM(R88/I88)</f>
        <v>0.02877697841726619</v>
      </c>
      <c r="T88" s="42" t="s">
        <v>165</v>
      </c>
      <c r="U88" s="88">
        <f>SUM(U59:U87)</f>
        <v>4187</v>
      </c>
      <c r="V88" s="88"/>
      <c r="W88" s="88">
        <f>SUM(W59:W87)</f>
        <v>3133</v>
      </c>
      <c r="X88" s="90">
        <f>SUM(W88/U88)</f>
        <v>0.7482684499641749</v>
      </c>
      <c r="Y88" s="88">
        <f>SUM(Y59:Y87)</f>
        <v>1194</v>
      </c>
      <c r="Z88" s="90">
        <f>SUM(Y88/U88)</f>
        <v>0.2851683783138285</v>
      </c>
      <c r="AA88" s="88">
        <f>SUM(AA59:AA87)</f>
        <v>881</v>
      </c>
      <c r="AB88" s="90">
        <f>SUM(AA88/U88)</f>
        <v>0.21041318366372105</v>
      </c>
      <c r="AC88" s="88">
        <f>SUM(AC59:AC87)</f>
        <v>629</v>
      </c>
      <c r="AD88" s="90">
        <f>SUM(AC88/U88)</f>
        <v>0.15022689276331502</v>
      </c>
      <c r="AE88" s="88">
        <f>SUM(AE59:AE87)</f>
        <v>1852</v>
      </c>
      <c r="AF88" s="90">
        <f>SUM(AE88/U88)</f>
        <v>0.44232147122044424</v>
      </c>
      <c r="AG88" s="88">
        <f>SUM(AG59:AG87)</f>
        <v>716</v>
      </c>
      <c r="AH88" s="88">
        <f>SUM(AH59:AH87)</f>
        <v>65</v>
      </c>
      <c r="AI88" s="89">
        <f>SUM(AH88/AG88)</f>
        <v>0.09078212290502793</v>
      </c>
    </row>
    <row r="89" spans="2:35" s="12" customFormat="1" ht="13.5" thickBot="1">
      <c r="B89" s="45"/>
      <c r="C89" s="46"/>
      <c r="D89" s="46" t="s">
        <v>166</v>
      </c>
      <c r="E89" s="76"/>
      <c r="F89" s="47">
        <f>SUM(F88)</f>
        <v>1466</v>
      </c>
      <c r="G89" s="47">
        <f>SUM(G88)</f>
        <v>703</v>
      </c>
      <c r="H89" s="48">
        <f t="shared" si="7"/>
        <v>0.4795361527967258</v>
      </c>
      <c r="I89" s="102">
        <f>SUM(I88)</f>
        <v>139</v>
      </c>
      <c r="J89" s="102">
        <f>SUM(J88)</f>
        <v>93</v>
      </c>
      <c r="K89" s="51">
        <f>SUM(J89/I89)</f>
        <v>0.6690647482014388</v>
      </c>
      <c r="L89" s="102">
        <f>SUM(L88)</f>
        <v>44</v>
      </c>
      <c r="M89" s="51">
        <f>SUM(L89/I89)</f>
        <v>0.31654676258992803</v>
      </c>
      <c r="N89" s="47">
        <f>SUM(N88)</f>
        <v>37</v>
      </c>
      <c r="O89" s="51">
        <f>SUM(N89/I89)</f>
        <v>0.26618705035971224</v>
      </c>
      <c r="P89" s="47">
        <f>SUM(P88)</f>
        <v>0</v>
      </c>
      <c r="Q89" s="51">
        <f>SUM(P89/I89)</f>
        <v>0</v>
      </c>
      <c r="R89" s="102">
        <f>SUM(R88)</f>
        <v>4</v>
      </c>
      <c r="S89" s="94">
        <f>SUM(R89/I89)</f>
        <v>0.02877697841726619</v>
      </c>
      <c r="T89" s="50" t="s">
        <v>166</v>
      </c>
      <c r="U89" s="47">
        <f>SUM(U88)</f>
        <v>4187</v>
      </c>
      <c r="V89" s="49"/>
      <c r="W89" s="47">
        <f>SUM(W88)</f>
        <v>3133</v>
      </c>
      <c r="X89" s="40">
        <f>SUM(W89/U89)</f>
        <v>0.7482684499641749</v>
      </c>
      <c r="Y89" s="47">
        <f>SUM(Y88)</f>
        <v>1194</v>
      </c>
      <c r="Z89" s="40">
        <f>SUM(Y89/U89)</f>
        <v>0.2851683783138285</v>
      </c>
      <c r="AA89" s="47">
        <f>SUM(AA88)</f>
        <v>881</v>
      </c>
      <c r="AB89" s="51">
        <f>SUM(AA89/U89)</f>
        <v>0.21041318366372105</v>
      </c>
      <c r="AC89" s="47">
        <f>SUM(AC88)</f>
        <v>629</v>
      </c>
      <c r="AD89" s="51">
        <f>SUM(AC89/U89)</f>
        <v>0.15022689276331502</v>
      </c>
      <c r="AE89" s="47">
        <f>SUM(AE88)</f>
        <v>1852</v>
      </c>
      <c r="AF89" s="51">
        <f>SUM(AE89/U89)</f>
        <v>0.44232147122044424</v>
      </c>
      <c r="AG89" s="47">
        <f>SUM(AG88)</f>
        <v>716</v>
      </c>
      <c r="AH89" s="47">
        <f>SUM(AH88)</f>
        <v>65</v>
      </c>
      <c r="AI89" s="48">
        <f>SUM(AH89/AG89)</f>
        <v>0.09078212290502793</v>
      </c>
    </row>
    <row r="90" spans="2:35" s="12" customFormat="1" ht="13.5" thickBot="1">
      <c r="B90" s="123"/>
      <c r="C90" s="123"/>
      <c r="D90" s="123"/>
      <c r="E90" s="124"/>
      <c r="F90" s="124"/>
      <c r="G90" s="124"/>
      <c r="H90" s="125"/>
      <c r="I90" s="123"/>
      <c r="J90" s="123"/>
      <c r="K90" s="125"/>
      <c r="L90" s="123"/>
      <c r="M90" s="125"/>
      <c r="N90" s="124"/>
      <c r="O90" s="125"/>
      <c r="P90" s="123"/>
      <c r="Q90" s="125"/>
      <c r="R90" s="123"/>
      <c r="S90" s="125"/>
      <c r="T90" s="123"/>
      <c r="U90" s="124"/>
      <c r="V90" s="126"/>
      <c r="W90" s="124"/>
      <c r="X90" s="125"/>
      <c r="Y90" s="124"/>
      <c r="Z90" s="125"/>
      <c r="AA90" s="124"/>
      <c r="AB90" s="125"/>
      <c r="AC90" s="124"/>
      <c r="AD90" s="125"/>
      <c r="AE90" s="124"/>
      <c r="AF90" s="125"/>
      <c r="AG90" s="124"/>
      <c r="AH90" s="124"/>
      <c r="AI90" s="125"/>
    </row>
    <row r="91" spans="2:35" ht="12.75">
      <c r="B91" s="59" t="s">
        <v>83</v>
      </c>
      <c r="C91" s="60">
        <v>1481</v>
      </c>
      <c r="D91" s="61" t="s">
        <v>115</v>
      </c>
      <c r="E91" s="62" t="s">
        <v>107</v>
      </c>
      <c r="F91" s="63">
        <v>547</v>
      </c>
      <c r="G91" s="63">
        <v>280</v>
      </c>
      <c r="H91" s="72">
        <f t="shared" si="7"/>
        <v>0.5118829981718465</v>
      </c>
      <c r="I91" s="100">
        <v>147</v>
      </c>
      <c r="J91" s="71">
        <v>113</v>
      </c>
      <c r="K91" s="69">
        <f>SUM(J91/I91)</f>
        <v>0.7687074829931972</v>
      </c>
      <c r="L91" s="71">
        <v>30</v>
      </c>
      <c r="M91" s="69">
        <f>SUM(L91/I91)</f>
        <v>0.20408163265306123</v>
      </c>
      <c r="N91" s="63">
        <v>30</v>
      </c>
      <c r="O91" s="69">
        <f>SUM(N91/I91)</f>
        <v>0.20408163265306123</v>
      </c>
      <c r="P91" s="71">
        <v>1</v>
      </c>
      <c r="Q91" s="69">
        <f>SUM(P91/I91)</f>
        <v>0.006802721088435374</v>
      </c>
      <c r="R91" s="71">
        <v>0</v>
      </c>
      <c r="S91" s="70">
        <f>SUM(R91/I91)</f>
        <v>0</v>
      </c>
      <c r="T91" s="28" t="s">
        <v>84</v>
      </c>
      <c r="U91" s="66">
        <v>1286</v>
      </c>
      <c r="V91" s="67"/>
      <c r="W91" s="66">
        <v>1099</v>
      </c>
      <c r="X91" s="69">
        <f>SUM(W91/U91)</f>
        <v>0.854587869362364</v>
      </c>
      <c r="Y91" s="66">
        <v>325</v>
      </c>
      <c r="Z91" s="69">
        <f>SUM(Y91/U91)</f>
        <v>0.2527216174183515</v>
      </c>
      <c r="AA91" s="66">
        <v>301</v>
      </c>
      <c r="AB91" s="69">
        <f>SUM(AA91/U91)</f>
        <v>0.23405909797822705</v>
      </c>
      <c r="AC91" s="66">
        <v>22</v>
      </c>
      <c r="AD91" s="93">
        <f>SUM(AC91/U91)</f>
        <v>0.017107309486780714</v>
      </c>
      <c r="AE91" s="66">
        <v>677</v>
      </c>
      <c r="AF91" s="69">
        <f>SUM(AE91/U91)</f>
        <v>0.526438569206843</v>
      </c>
      <c r="AG91" s="66">
        <v>270</v>
      </c>
      <c r="AH91" s="66">
        <v>78</v>
      </c>
      <c r="AI91" s="72">
        <f>SUM(AH91/AG91)</f>
        <v>0.28888888888888886</v>
      </c>
    </row>
    <row r="92" spans="2:35" ht="12.75">
      <c r="B92" s="59"/>
      <c r="C92" s="60"/>
      <c r="D92" s="61"/>
      <c r="E92" s="62" t="s">
        <v>110</v>
      </c>
      <c r="F92" s="63">
        <v>548</v>
      </c>
      <c r="G92" s="63">
        <v>419</v>
      </c>
      <c r="H92" s="72">
        <f t="shared" si="7"/>
        <v>0.7645985401459854</v>
      </c>
      <c r="I92" s="100"/>
      <c r="J92" s="71"/>
      <c r="K92" s="69"/>
      <c r="L92" s="71"/>
      <c r="M92" s="64"/>
      <c r="N92" s="63"/>
      <c r="O92" s="64"/>
      <c r="P92" s="71"/>
      <c r="Q92" s="64"/>
      <c r="R92" s="71">
        <v>2</v>
      </c>
      <c r="S92" s="70">
        <f>SUM(R92/I91)</f>
        <v>0.013605442176870748</v>
      </c>
      <c r="T92" s="28" t="s">
        <v>85</v>
      </c>
      <c r="U92" s="66">
        <v>942</v>
      </c>
      <c r="V92" s="67"/>
      <c r="W92" s="66">
        <v>814</v>
      </c>
      <c r="X92" s="69">
        <f>SUM(W92/U92)</f>
        <v>0.8641188959660298</v>
      </c>
      <c r="Y92" s="66">
        <v>412</v>
      </c>
      <c r="Z92" s="69">
        <f>SUM(Y92/U92)</f>
        <v>0.43736730360934184</v>
      </c>
      <c r="AA92" s="66">
        <v>305</v>
      </c>
      <c r="AB92" s="69">
        <f>SUM(AA92/U92)</f>
        <v>0.3237791932059448</v>
      </c>
      <c r="AC92" s="66">
        <v>233</v>
      </c>
      <c r="AD92" s="93">
        <f>SUM(AC92/U92)</f>
        <v>0.24734607218683652</v>
      </c>
      <c r="AE92" s="66">
        <v>493</v>
      </c>
      <c r="AF92" s="69">
        <f>SUM(AE92/U92)</f>
        <v>0.5233545647558386</v>
      </c>
      <c r="AG92" s="66">
        <v>183</v>
      </c>
      <c r="AH92" s="66">
        <v>10</v>
      </c>
      <c r="AI92" s="72">
        <f>SUM(AH92/AG92)</f>
        <v>0.0546448087431694</v>
      </c>
    </row>
    <row r="93" spans="2:35" ht="12.75">
      <c r="B93" s="59"/>
      <c r="C93" s="60"/>
      <c r="D93" s="61" t="s">
        <v>116</v>
      </c>
      <c r="E93" s="62" t="s">
        <v>112</v>
      </c>
      <c r="F93" s="63">
        <v>457</v>
      </c>
      <c r="G93" s="63">
        <v>620</v>
      </c>
      <c r="H93" s="72">
        <f t="shared" si="7"/>
        <v>1.3566739606126914</v>
      </c>
      <c r="I93" s="100"/>
      <c r="J93" s="71"/>
      <c r="K93" s="69"/>
      <c r="L93" s="71"/>
      <c r="M93" s="64"/>
      <c r="N93" s="63"/>
      <c r="O93" s="64"/>
      <c r="P93" s="71"/>
      <c r="Q93" s="64"/>
      <c r="R93" s="71">
        <v>2</v>
      </c>
      <c r="S93" s="70">
        <f>SUM(R93/I91)</f>
        <v>0.013605442176870748</v>
      </c>
      <c r="T93" s="28" t="s">
        <v>86</v>
      </c>
      <c r="U93" s="66">
        <v>757</v>
      </c>
      <c r="V93" s="67"/>
      <c r="W93" s="66">
        <v>661</v>
      </c>
      <c r="X93" s="69">
        <f>SUM(W93/U93)</f>
        <v>0.8731836195508587</v>
      </c>
      <c r="Y93" s="66">
        <v>183</v>
      </c>
      <c r="Z93" s="69">
        <f>SUM(Y93/U93)</f>
        <v>0.24174372523117568</v>
      </c>
      <c r="AA93" s="66">
        <v>119</v>
      </c>
      <c r="AB93" s="69">
        <f>SUM(AA93/U93)</f>
        <v>0.1571994715984148</v>
      </c>
      <c r="AC93" s="66">
        <v>16</v>
      </c>
      <c r="AD93" s="93">
        <f>SUM(AC93/U93)</f>
        <v>0.021136063408190225</v>
      </c>
      <c r="AE93" s="66">
        <v>390</v>
      </c>
      <c r="AF93" s="69">
        <f>SUM(AE93/U93)</f>
        <v>0.5151915455746368</v>
      </c>
      <c r="AG93" s="66">
        <v>148</v>
      </c>
      <c r="AH93" s="66">
        <v>106</v>
      </c>
      <c r="AI93" s="72">
        <f>SUM(AH93/AG93)</f>
        <v>0.7162162162162162</v>
      </c>
    </row>
    <row r="94" spans="2:35" ht="12.75">
      <c r="B94" s="59"/>
      <c r="C94" s="60"/>
      <c r="D94" s="61"/>
      <c r="E94" s="62"/>
      <c r="F94" s="63"/>
      <c r="G94" s="63"/>
      <c r="H94" s="68"/>
      <c r="I94" s="100"/>
      <c r="J94" s="71"/>
      <c r="K94" s="64"/>
      <c r="L94" s="71"/>
      <c r="M94" s="64"/>
      <c r="N94" s="63"/>
      <c r="O94" s="64"/>
      <c r="P94" s="71"/>
      <c r="Q94" s="64"/>
      <c r="R94" s="71"/>
      <c r="S94" s="70"/>
      <c r="T94" s="28" t="s">
        <v>162</v>
      </c>
      <c r="U94" s="71"/>
      <c r="V94" s="67"/>
      <c r="W94" s="71"/>
      <c r="X94" s="69"/>
      <c r="Y94" s="71"/>
      <c r="Z94" s="69"/>
      <c r="AA94" s="63"/>
      <c r="AB94" s="69"/>
      <c r="AC94" s="63"/>
      <c r="AD94" s="69"/>
      <c r="AE94" s="63"/>
      <c r="AF94" s="69"/>
      <c r="AG94" s="71"/>
      <c r="AH94" s="71"/>
      <c r="AI94" s="72"/>
    </row>
    <row r="95" spans="2:35" ht="12.75">
      <c r="B95" s="59"/>
      <c r="C95" s="60"/>
      <c r="D95" s="61"/>
      <c r="E95" s="62"/>
      <c r="F95" s="63"/>
      <c r="G95" s="63"/>
      <c r="H95" s="68"/>
      <c r="I95" s="100"/>
      <c r="J95" s="71"/>
      <c r="K95" s="64"/>
      <c r="L95" s="71"/>
      <c r="M95" s="64"/>
      <c r="N95" s="63"/>
      <c r="O95" s="64"/>
      <c r="P95" s="71"/>
      <c r="Q95" s="64"/>
      <c r="R95" s="71"/>
      <c r="S95" s="70"/>
      <c r="T95" s="28" t="s">
        <v>105</v>
      </c>
      <c r="U95" s="71"/>
      <c r="V95" s="67"/>
      <c r="W95" s="71"/>
      <c r="X95" s="69"/>
      <c r="Y95" s="71"/>
      <c r="Z95" s="69"/>
      <c r="AA95" s="63"/>
      <c r="AB95" s="69"/>
      <c r="AC95" s="63"/>
      <c r="AD95" s="69"/>
      <c r="AE95" s="63"/>
      <c r="AF95" s="69"/>
      <c r="AG95" s="71"/>
      <c r="AH95" s="71"/>
      <c r="AI95" s="72"/>
    </row>
    <row r="96" spans="2:35" s="5" customFormat="1" ht="13.5" thickBot="1">
      <c r="B96" s="35"/>
      <c r="C96" s="36"/>
      <c r="D96" s="86" t="s">
        <v>165</v>
      </c>
      <c r="E96" s="87"/>
      <c r="F96" s="88">
        <f>SUM(F91:F93)</f>
        <v>1552</v>
      </c>
      <c r="G96" s="88">
        <f>SUM(G91:G93)</f>
        <v>1319</v>
      </c>
      <c r="H96" s="89">
        <f t="shared" si="7"/>
        <v>0.8498711340206185</v>
      </c>
      <c r="I96" s="101">
        <f>SUM(I91:I93)</f>
        <v>147</v>
      </c>
      <c r="J96" s="101">
        <f>SUM(J91:J93)</f>
        <v>113</v>
      </c>
      <c r="K96" s="90">
        <f>SUM(J96/I96)</f>
        <v>0.7687074829931972</v>
      </c>
      <c r="L96" s="101">
        <f>SUM(L91:L93)</f>
        <v>30</v>
      </c>
      <c r="M96" s="90">
        <f>SUM(L96/I96)</f>
        <v>0.20408163265306123</v>
      </c>
      <c r="N96" s="88">
        <f>SUM(N91:N93)</f>
        <v>30</v>
      </c>
      <c r="O96" s="90">
        <f>SUM(N96/I96)</f>
        <v>0.20408163265306123</v>
      </c>
      <c r="P96" s="101">
        <f>SUM(P91:P93)</f>
        <v>1</v>
      </c>
      <c r="Q96" s="90">
        <f>SUM(P96/I96)</f>
        <v>0.006802721088435374</v>
      </c>
      <c r="R96" s="101">
        <f>SUM(R91:R93)</f>
        <v>4</v>
      </c>
      <c r="S96" s="91">
        <f>SUM(R96/I96)</f>
        <v>0.027210884353741496</v>
      </c>
      <c r="T96" s="42" t="s">
        <v>165</v>
      </c>
      <c r="U96" s="88">
        <f>SUM(U91:U93)</f>
        <v>2985</v>
      </c>
      <c r="V96" s="88"/>
      <c r="W96" s="88">
        <f>SUM(W91:W93)</f>
        <v>2574</v>
      </c>
      <c r="X96" s="90">
        <f>SUM(W96/U96)</f>
        <v>0.8623115577889447</v>
      </c>
      <c r="Y96" s="88">
        <f>SUM(Y91:Y93)</f>
        <v>920</v>
      </c>
      <c r="Z96" s="90">
        <f>SUM(Y96/U96)</f>
        <v>0.3082077051926298</v>
      </c>
      <c r="AA96" s="88">
        <f>SUM(AA91:AA93)</f>
        <v>725</v>
      </c>
      <c r="AB96" s="90">
        <f>SUM(AA96/U96)</f>
        <v>0.24288107202680068</v>
      </c>
      <c r="AC96" s="88">
        <f>SUM(AC91:AC93)</f>
        <v>271</v>
      </c>
      <c r="AD96" s="90">
        <f>SUM(AC96/U96)</f>
        <v>0.09078726968174204</v>
      </c>
      <c r="AE96" s="88">
        <f>SUM(AE91:AE93)</f>
        <v>1560</v>
      </c>
      <c r="AF96" s="90">
        <f>SUM(AE96/U96)</f>
        <v>0.5226130653266332</v>
      </c>
      <c r="AG96" s="88">
        <f>SUM(AG91:AG93)</f>
        <v>601</v>
      </c>
      <c r="AH96" s="88">
        <f>SUM(AH91:AH93)</f>
        <v>194</v>
      </c>
      <c r="AI96" s="89">
        <f>SUM(AH96/AG96)</f>
        <v>0.3227953410981697</v>
      </c>
    </row>
    <row r="97" spans="2:35" s="12" customFormat="1" ht="13.5" thickBot="1">
      <c r="B97" s="45"/>
      <c r="C97" s="46"/>
      <c r="D97" s="46" t="s">
        <v>166</v>
      </c>
      <c r="E97" s="76"/>
      <c r="F97" s="47">
        <f>SUM(F96)</f>
        <v>1552</v>
      </c>
      <c r="G97" s="47">
        <f>SUM(G96)</f>
        <v>1319</v>
      </c>
      <c r="H97" s="48">
        <f t="shared" si="7"/>
        <v>0.8498711340206185</v>
      </c>
      <c r="I97" s="102">
        <f>SUM(I96)</f>
        <v>147</v>
      </c>
      <c r="J97" s="102">
        <f>SUM(J96)</f>
        <v>113</v>
      </c>
      <c r="K97" s="51">
        <f>SUM(J97/I97)</f>
        <v>0.7687074829931972</v>
      </c>
      <c r="L97" s="102">
        <f>SUM(L96)</f>
        <v>30</v>
      </c>
      <c r="M97" s="51">
        <f>SUM(L97/I97)</f>
        <v>0.20408163265306123</v>
      </c>
      <c r="N97" s="47">
        <f>SUM(N96)</f>
        <v>30</v>
      </c>
      <c r="O97" s="51">
        <f>SUM(N97/I97)</f>
        <v>0.20408163265306123</v>
      </c>
      <c r="P97" s="102">
        <f>SUM(P96)</f>
        <v>1</v>
      </c>
      <c r="Q97" s="51">
        <f>SUM(P97/I97)</f>
        <v>0.006802721088435374</v>
      </c>
      <c r="R97" s="102">
        <f>SUM(R96)</f>
        <v>4</v>
      </c>
      <c r="S97" s="94">
        <f>SUM(R97/I97)</f>
        <v>0.027210884353741496</v>
      </c>
      <c r="T97" s="50" t="s">
        <v>166</v>
      </c>
      <c r="U97" s="47">
        <f>SUM(U96)</f>
        <v>2985</v>
      </c>
      <c r="V97" s="49"/>
      <c r="W97" s="47">
        <f>SUM(W96)</f>
        <v>2574</v>
      </c>
      <c r="X97" s="40">
        <f>SUM(W97/U97)</f>
        <v>0.8623115577889447</v>
      </c>
      <c r="Y97" s="47">
        <f>SUM(Y96)</f>
        <v>920</v>
      </c>
      <c r="Z97" s="40">
        <f>SUM(Y97/U97)</f>
        <v>0.3082077051926298</v>
      </c>
      <c r="AA97" s="47">
        <f>SUM(AA96)</f>
        <v>725</v>
      </c>
      <c r="AB97" s="51">
        <f>SUM(AA97/U97)</f>
        <v>0.24288107202680068</v>
      </c>
      <c r="AC97" s="47">
        <f>SUM(AC96)</f>
        <v>271</v>
      </c>
      <c r="AD97" s="51">
        <f>SUM(AC97/U97)</f>
        <v>0.09078726968174204</v>
      </c>
      <c r="AE97" s="47">
        <f>SUM(AE96)</f>
        <v>1560</v>
      </c>
      <c r="AF97" s="51">
        <f>SUM(AE97/U97)</f>
        <v>0.5226130653266332</v>
      </c>
      <c r="AG97" s="47">
        <f>SUM(AG96)</f>
        <v>601</v>
      </c>
      <c r="AH97" s="47">
        <f>SUM(AH96)</f>
        <v>194</v>
      </c>
      <c r="AI97" s="48">
        <f>SUM(AH97/AG97)</f>
        <v>0.3227953410981697</v>
      </c>
    </row>
    <row r="98" spans="2:35" s="12" customFormat="1" ht="13.5" thickBot="1">
      <c r="B98" s="123"/>
      <c r="C98" s="123"/>
      <c r="D98" s="123"/>
      <c r="E98" s="124"/>
      <c r="F98" s="124"/>
      <c r="G98" s="124"/>
      <c r="H98" s="125"/>
      <c r="I98" s="123"/>
      <c r="J98" s="123"/>
      <c r="K98" s="125"/>
      <c r="L98" s="123"/>
      <c r="M98" s="125"/>
      <c r="N98" s="124"/>
      <c r="O98" s="125"/>
      <c r="P98" s="123"/>
      <c r="Q98" s="125"/>
      <c r="R98" s="123"/>
      <c r="S98" s="125"/>
      <c r="T98" s="123"/>
      <c r="U98" s="124"/>
      <c r="V98" s="126"/>
      <c r="W98" s="124"/>
      <c r="X98" s="125"/>
      <c r="Y98" s="124"/>
      <c r="Z98" s="125"/>
      <c r="AA98" s="124"/>
      <c r="AB98" s="125"/>
      <c r="AC98" s="124"/>
      <c r="AD98" s="125"/>
      <c r="AE98" s="124"/>
      <c r="AF98" s="125"/>
      <c r="AG98" s="124"/>
      <c r="AH98" s="124"/>
      <c r="AI98" s="125"/>
    </row>
    <row r="99" spans="2:35" ht="12.75">
      <c r="B99" s="59" t="s">
        <v>87</v>
      </c>
      <c r="C99" s="60">
        <v>1909</v>
      </c>
      <c r="D99" s="61" t="s">
        <v>117</v>
      </c>
      <c r="E99" s="62" t="s">
        <v>107</v>
      </c>
      <c r="F99" s="63">
        <v>441</v>
      </c>
      <c r="G99" s="63">
        <v>152</v>
      </c>
      <c r="H99" s="72">
        <f t="shared" si="7"/>
        <v>0.34467120181405897</v>
      </c>
      <c r="I99" s="100">
        <v>80</v>
      </c>
      <c r="J99" s="71">
        <v>34</v>
      </c>
      <c r="K99" s="69">
        <f>SUM(J99/I99)</f>
        <v>0.425</v>
      </c>
      <c r="L99" s="71">
        <v>11</v>
      </c>
      <c r="M99" s="69">
        <f>SUM(L99/I99)</f>
        <v>0.1375</v>
      </c>
      <c r="N99" s="63">
        <v>11</v>
      </c>
      <c r="O99" s="69">
        <f>SUM(N99/I99)</f>
        <v>0.1375</v>
      </c>
      <c r="P99" s="71">
        <v>0</v>
      </c>
      <c r="Q99" s="69">
        <f>SUM(P99/I99)</f>
        <v>0</v>
      </c>
      <c r="R99" s="71">
        <v>2</v>
      </c>
      <c r="S99" s="70">
        <f>SUM(R99/I99)</f>
        <v>0.025</v>
      </c>
      <c r="T99" s="28" t="s">
        <v>88</v>
      </c>
      <c r="U99" s="66">
        <v>5</v>
      </c>
      <c r="V99" s="67"/>
      <c r="W99" s="66" t="s">
        <v>164</v>
      </c>
      <c r="X99" s="69"/>
      <c r="Y99" s="66" t="s">
        <v>164</v>
      </c>
      <c r="Z99" s="64"/>
      <c r="AA99" s="66" t="s">
        <v>164</v>
      </c>
      <c r="AB99" s="64"/>
      <c r="AC99" s="66" t="s">
        <v>164</v>
      </c>
      <c r="AD99" s="64"/>
      <c r="AE99" s="66" t="s">
        <v>164</v>
      </c>
      <c r="AF99" s="64"/>
      <c r="AG99" s="66" t="s">
        <v>164</v>
      </c>
      <c r="AH99" s="66" t="s">
        <v>164</v>
      </c>
      <c r="AI99" s="68"/>
    </row>
    <row r="100" spans="2:35" ht="12.75">
      <c r="B100" s="59"/>
      <c r="C100" s="60"/>
      <c r="D100" s="61"/>
      <c r="E100" s="62" t="s">
        <v>110</v>
      </c>
      <c r="F100" s="63">
        <v>441</v>
      </c>
      <c r="G100" s="63">
        <v>190</v>
      </c>
      <c r="H100" s="72">
        <f t="shared" si="7"/>
        <v>0.4308390022675737</v>
      </c>
      <c r="I100" s="100"/>
      <c r="J100" s="71"/>
      <c r="K100" s="69"/>
      <c r="L100" s="71"/>
      <c r="M100" s="64"/>
      <c r="N100" s="63"/>
      <c r="O100" s="64"/>
      <c r="P100" s="71"/>
      <c r="Q100" s="64"/>
      <c r="R100" s="71">
        <v>3</v>
      </c>
      <c r="S100" s="70">
        <f>SUM(R100/I99)</f>
        <v>0.0375</v>
      </c>
      <c r="T100" s="127" t="s">
        <v>150</v>
      </c>
      <c r="U100" s="66">
        <v>2</v>
      </c>
      <c r="V100" s="67"/>
      <c r="W100" s="66" t="s">
        <v>164</v>
      </c>
      <c r="X100" s="69"/>
      <c r="Y100" s="66" t="s">
        <v>164</v>
      </c>
      <c r="Z100" s="64"/>
      <c r="AA100" s="66" t="s">
        <v>164</v>
      </c>
      <c r="AB100" s="64"/>
      <c r="AC100" s="66" t="s">
        <v>164</v>
      </c>
      <c r="AD100" s="64"/>
      <c r="AE100" s="66" t="s">
        <v>164</v>
      </c>
      <c r="AF100" s="64"/>
      <c r="AG100" s="66" t="s">
        <v>164</v>
      </c>
      <c r="AH100" s="66" t="s">
        <v>164</v>
      </c>
      <c r="AI100" s="68"/>
    </row>
    <row r="101" spans="2:35" ht="12.75">
      <c r="B101" s="59"/>
      <c r="C101" s="60"/>
      <c r="D101" s="61"/>
      <c r="E101" s="62"/>
      <c r="F101" s="63"/>
      <c r="G101" s="63"/>
      <c r="H101" s="68"/>
      <c r="I101" s="100"/>
      <c r="J101" s="71"/>
      <c r="K101" s="69"/>
      <c r="L101" s="71"/>
      <c r="M101" s="69"/>
      <c r="N101" s="63"/>
      <c r="O101" s="69"/>
      <c r="P101" s="71"/>
      <c r="Q101" s="64"/>
      <c r="R101" s="71"/>
      <c r="S101" s="70"/>
      <c r="T101" s="127" t="s">
        <v>151</v>
      </c>
      <c r="U101" s="66">
        <v>81</v>
      </c>
      <c r="V101" s="67"/>
      <c r="W101" s="66">
        <v>64</v>
      </c>
      <c r="X101" s="69">
        <f>SUM(W101/U101)</f>
        <v>0.7901234567901234</v>
      </c>
      <c r="Y101" s="66">
        <v>39</v>
      </c>
      <c r="Z101" s="69">
        <f>SUM(Y101/U101)</f>
        <v>0.48148148148148145</v>
      </c>
      <c r="AA101" s="66">
        <v>32</v>
      </c>
      <c r="AB101" s="69">
        <f>SUM(AA101/U101)</f>
        <v>0.3950617283950617</v>
      </c>
      <c r="AC101" s="66">
        <v>3</v>
      </c>
      <c r="AD101" s="69">
        <f>SUM(AC101/U101)</f>
        <v>0.037037037037037035</v>
      </c>
      <c r="AE101" s="66">
        <v>31</v>
      </c>
      <c r="AF101" s="69">
        <f>SUM(AE101/U101)</f>
        <v>0.38271604938271603</v>
      </c>
      <c r="AG101" s="66">
        <v>11</v>
      </c>
      <c r="AH101" s="66">
        <v>0</v>
      </c>
      <c r="AI101" s="72">
        <f>SUM(AH101/AG101)</f>
        <v>0</v>
      </c>
    </row>
    <row r="102" spans="2:35" ht="12.75">
      <c r="B102" s="59"/>
      <c r="C102" s="60"/>
      <c r="D102" s="61"/>
      <c r="E102" s="62"/>
      <c r="F102" s="63"/>
      <c r="G102" s="63"/>
      <c r="H102" s="68"/>
      <c r="I102" s="100"/>
      <c r="J102" s="71"/>
      <c r="K102" s="69"/>
      <c r="L102" s="71"/>
      <c r="M102" s="64"/>
      <c r="N102" s="63"/>
      <c r="O102" s="64"/>
      <c r="P102" s="71"/>
      <c r="Q102" s="64"/>
      <c r="R102" s="71"/>
      <c r="S102" s="70"/>
      <c r="T102" s="28" t="s">
        <v>89</v>
      </c>
      <c r="U102" s="71"/>
      <c r="V102" s="67"/>
      <c r="W102" s="71"/>
      <c r="X102" s="69"/>
      <c r="Y102" s="71"/>
      <c r="Z102" s="69"/>
      <c r="AA102" s="63"/>
      <c r="AB102" s="69"/>
      <c r="AC102" s="63"/>
      <c r="AD102" s="69"/>
      <c r="AE102" s="63"/>
      <c r="AF102" s="69"/>
      <c r="AG102" s="71"/>
      <c r="AH102" s="71"/>
      <c r="AI102" s="72"/>
    </row>
    <row r="103" spans="2:35" ht="12.75">
      <c r="B103" s="59"/>
      <c r="C103" s="60"/>
      <c r="D103" s="61"/>
      <c r="E103" s="62"/>
      <c r="F103" s="63"/>
      <c r="G103" s="63"/>
      <c r="H103" s="68"/>
      <c r="I103" s="100"/>
      <c r="J103" s="71"/>
      <c r="K103" s="69"/>
      <c r="L103" s="71"/>
      <c r="M103" s="64"/>
      <c r="N103" s="63"/>
      <c r="O103" s="64"/>
      <c r="P103" s="71"/>
      <c r="Q103" s="64"/>
      <c r="R103" s="71"/>
      <c r="S103" s="70"/>
      <c r="T103" s="28" t="s">
        <v>90</v>
      </c>
      <c r="U103" s="66">
        <v>7</v>
      </c>
      <c r="V103" s="67"/>
      <c r="W103" s="66" t="s">
        <v>164</v>
      </c>
      <c r="X103" s="69"/>
      <c r="Y103" s="66" t="s">
        <v>164</v>
      </c>
      <c r="Z103" s="69"/>
      <c r="AA103" s="66" t="s">
        <v>164</v>
      </c>
      <c r="AB103" s="69"/>
      <c r="AC103" s="66" t="s">
        <v>164</v>
      </c>
      <c r="AD103" s="69"/>
      <c r="AE103" s="66" t="s">
        <v>164</v>
      </c>
      <c r="AF103" s="69"/>
      <c r="AG103" s="66" t="s">
        <v>164</v>
      </c>
      <c r="AH103" s="66" t="s">
        <v>164</v>
      </c>
      <c r="AI103" s="72"/>
    </row>
    <row r="104" spans="2:35" ht="12.75">
      <c r="B104" s="59"/>
      <c r="C104" s="60"/>
      <c r="D104" s="61"/>
      <c r="E104" s="62"/>
      <c r="F104" s="63"/>
      <c r="G104" s="63"/>
      <c r="H104" s="68"/>
      <c r="I104" s="100"/>
      <c r="J104" s="71"/>
      <c r="K104" s="69"/>
      <c r="L104" s="71"/>
      <c r="M104" s="64"/>
      <c r="N104" s="63"/>
      <c r="O104" s="64"/>
      <c r="P104" s="71"/>
      <c r="Q104" s="64"/>
      <c r="R104" s="71"/>
      <c r="S104" s="65"/>
      <c r="T104" s="127" t="s">
        <v>152</v>
      </c>
      <c r="U104" s="66">
        <v>4</v>
      </c>
      <c r="V104" s="67"/>
      <c r="W104" s="66" t="s">
        <v>164</v>
      </c>
      <c r="X104" s="69"/>
      <c r="Y104" s="66" t="s">
        <v>164</v>
      </c>
      <c r="Z104" s="69"/>
      <c r="AA104" s="66" t="s">
        <v>164</v>
      </c>
      <c r="AB104" s="69"/>
      <c r="AC104" s="66" t="s">
        <v>164</v>
      </c>
      <c r="AD104" s="69"/>
      <c r="AE104" s="66" t="s">
        <v>164</v>
      </c>
      <c r="AF104" s="69"/>
      <c r="AG104" s="66" t="s">
        <v>164</v>
      </c>
      <c r="AH104" s="66" t="s">
        <v>164</v>
      </c>
      <c r="AI104" s="72"/>
    </row>
    <row r="105" spans="2:35" ht="12.75">
      <c r="B105" s="59"/>
      <c r="C105" s="60"/>
      <c r="D105" s="61"/>
      <c r="E105" s="62"/>
      <c r="F105" s="63"/>
      <c r="G105" s="63"/>
      <c r="H105" s="68"/>
      <c r="I105" s="100"/>
      <c r="J105" s="71"/>
      <c r="K105" s="69"/>
      <c r="L105" s="71"/>
      <c r="M105" s="64"/>
      <c r="N105" s="63"/>
      <c r="O105" s="64"/>
      <c r="P105" s="71"/>
      <c r="Q105" s="64"/>
      <c r="R105" s="71"/>
      <c r="S105" s="70"/>
      <c r="T105" s="28" t="s">
        <v>91</v>
      </c>
      <c r="U105" s="71"/>
      <c r="V105" s="67"/>
      <c r="W105" s="71"/>
      <c r="X105" s="69"/>
      <c r="Y105" s="71"/>
      <c r="Z105" s="69"/>
      <c r="AA105" s="63"/>
      <c r="AB105" s="69"/>
      <c r="AC105" s="63"/>
      <c r="AD105" s="69"/>
      <c r="AE105" s="63"/>
      <c r="AF105" s="69"/>
      <c r="AG105" s="71"/>
      <c r="AH105" s="71"/>
      <c r="AI105" s="72"/>
    </row>
    <row r="106" spans="2:35" ht="12.75">
      <c r="B106" s="59"/>
      <c r="C106" s="60"/>
      <c r="D106" s="61"/>
      <c r="E106" s="62"/>
      <c r="F106" s="63"/>
      <c r="G106" s="63"/>
      <c r="H106" s="68"/>
      <c r="I106" s="100"/>
      <c r="J106" s="71"/>
      <c r="K106" s="64"/>
      <c r="L106" s="71"/>
      <c r="M106" s="64"/>
      <c r="N106" s="63"/>
      <c r="O106" s="64"/>
      <c r="P106" s="71"/>
      <c r="Q106" s="64"/>
      <c r="R106" s="71"/>
      <c r="S106" s="70"/>
      <c r="T106" s="28" t="s">
        <v>92</v>
      </c>
      <c r="U106" s="66">
        <v>83</v>
      </c>
      <c r="V106" s="67"/>
      <c r="W106" s="66">
        <v>49</v>
      </c>
      <c r="X106" s="69">
        <f>SUM(W106/U106)</f>
        <v>0.5903614457831325</v>
      </c>
      <c r="Y106" s="66">
        <v>20</v>
      </c>
      <c r="Z106" s="69">
        <f>SUM(Y106/U106)</f>
        <v>0.24096385542168675</v>
      </c>
      <c r="AA106" s="66">
        <v>17</v>
      </c>
      <c r="AB106" s="69">
        <f>SUM(AA106/U106)</f>
        <v>0.20481927710843373</v>
      </c>
      <c r="AC106" s="66">
        <v>5</v>
      </c>
      <c r="AD106" s="69">
        <f>SUM(AC106/U106)</f>
        <v>0.060240963855421686</v>
      </c>
      <c r="AE106" s="66">
        <v>31</v>
      </c>
      <c r="AF106" s="69">
        <f>SUM(AE106/U106)</f>
        <v>0.37349397590361444</v>
      </c>
      <c r="AG106" s="66">
        <v>10</v>
      </c>
      <c r="AH106" s="66">
        <v>0</v>
      </c>
      <c r="AI106" s="72">
        <f>SUM(AH106/AG106)</f>
        <v>0</v>
      </c>
    </row>
    <row r="107" spans="2:35" ht="12.75">
      <c r="B107" s="59"/>
      <c r="C107" s="60"/>
      <c r="D107" s="61"/>
      <c r="E107" s="62"/>
      <c r="F107" s="63"/>
      <c r="G107" s="63"/>
      <c r="H107" s="68"/>
      <c r="I107" s="100"/>
      <c r="J107" s="71"/>
      <c r="K107" s="64"/>
      <c r="L107" s="71"/>
      <c r="M107" s="64"/>
      <c r="N107" s="63"/>
      <c r="O107" s="64"/>
      <c r="P107" s="71"/>
      <c r="Q107" s="64"/>
      <c r="R107" s="71"/>
      <c r="S107" s="70"/>
      <c r="T107" s="127" t="s">
        <v>153</v>
      </c>
      <c r="U107" s="66">
        <v>14</v>
      </c>
      <c r="V107" s="67"/>
      <c r="W107" s="66">
        <v>11</v>
      </c>
      <c r="X107" s="69">
        <f>SUM(W107/U107)</f>
        <v>0.7857142857142857</v>
      </c>
      <c r="Y107" s="66">
        <v>3</v>
      </c>
      <c r="Z107" s="69">
        <f>SUM(Y107/U107)</f>
        <v>0.21428571428571427</v>
      </c>
      <c r="AA107" s="66">
        <v>2</v>
      </c>
      <c r="AB107" s="69">
        <f>SUM(AA107/U107)</f>
        <v>0.14285714285714285</v>
      </c>
      <c r="AC107" s="66">
        <v>1</v>
      </c>
      <c r="AD107" s="69">
        <f>SUM(AC107/U107)</f>
        <v>0.07142857142857142</v>
      </c>
      <c r="AE107" s="66">
        <v>6</v>
      </c>
      <c r="AF107" s="69">
        <f>SUM(AE107/U107)</f>
        <v>0.42857142857142855</v>
      </c>
      <c r="AG107" s="66">
        <v>3</v>
      </c>
      <c r="AH107" s="66">
        <v>1</v>
      </c>
      <c r="AI107" s="72">
        <f>SUM(AH107/AG107)</f>
        <v>0.3333333333333333</v>
      </c>
    </row>
    <row r="108" spans="2:35" ht="12.75">
      <c r="B108" s="59"/>
      <c r="C108" s="60"/>
      <c r="D108" s="61"/>
      <c r="E108" s="62"/>
      <c r="F108" s="63"/>
      <c r="G108" s="63"/>
      <c r="H108" s="68"/>
      <c r="I108" s="100"/>
      <c r="J108" s="71"/>
      <c r="K108" s="64"/>
      <c r="L108" s="71"/>
      <c r="M108" s="64"/>
      <c r="N108" s="63"/>
      <c r="O108" s="64"/>
      <c r="P108" s="71"/>
      <c r="Q108" s="64"/>
      <c r="R108" s="71"/>
      <c r="S108" s="70"/>
      <c r="T108" s="127" t="s">
        <v>154</v>
      </c>
      <c r="U108" s="66">
        <v>219</v>
      </c>
      <c r="V108" s="67"/>
      <c r="W108" s="66">
        <v>20</v>
      </c>
      <c r="X108" s="69">
        <f>SUM(W108/U108)</f>
        <v>0.091324200913242</v>
      </c>
      <c r="Y108" s="66">
        <v>13</v>
      </c>
      <c r="Z108" s="69">
        <f>SUM(Y108/U108)</f>
        <v>0.0593607305936073</v>
      </c>
      <c r="AA108" s="66">
        <v>10</v>
      </c>
      <c r="AB108" s="69">
        <f>SUM(AA108/U108)</f>
        <v>0.045662100456621</v>
      </c>
      <c r="AC108" s="66" t="s">
        <v>163</v>
      </c>
      <c r="AD108" s="69">
        <f>SUM(AC108/U108)</f>
        <v>0</v>
      </c>
      <c r="AE108" s="66">
        <v>12</v>
      </c>
      <c r="AF108" s="69">
        <f>SUM(AE108/U108)</f>
        <v>0.0547945205479452</v>
      </c>
      <c r="AG108" s="66">
        <v>6</v>
      </c>
      <c r="AH108" s="66">
        <v>0</v>
      </c>
      <c r="AI108" s="72">
        <f>SUM(AH108/AG108)</f>
        <v>0</v>
      </c>
    </row>
    <row r="109" spans="2:35" ht="12.75">
      <c r="B109" s="59"/>
      <c r="C109" s="60"/>
      <c r="D109" s="61"/>
      <c r="E109" s="62"/>
      <c r="F109" s="63"/>
      <c r="G109" s="63"/>
      <c r="H109" s="68"/>
      <c r="I109" s="100"/>
      <c r="J109" s="71"/>
      <c r="K109" s="64"/>
      <c r="L109" s="71"/>
      <c r="M109" s="64"/>
      <c r="N109" s="63"/>
      <c r="O109" s="64"/>
      <c r="P109" s="71"/>
      <c r="Q109" s="64"/>
      <c r="R109" s="71"/>
      <c r="S109" s="70"/>
      <c r="T109" s="127" t="s">
        <v>155</v>
      </c>
      <c r="U109" s="66">
        <v>54</v>
      </c>
      <c r="V109" s="67"/>
      <c r="W109" s="66">
        <v>32</v>
      </c>
      <c r="X109" s="69">
        <f>SUM(W109/U109)</f>
        <v>0.5925925925925926</v>
      </c>
      <c r="Y109" s="66">
        <v>27</v>
      </c>
      <c r="Z109" s="69">
        <f>SUM(Y109/U109)</f>
        <v>0.5</v>
      </c>
      <c r="AA109" s="66">
        <v>18</v>
      </c>
      <c r="AB109" s="69">
        <f>SUM(AA109/U109)</f>
        <v>0.3333333333333333</v>
      </c>
      <c r="AC109" s="66" t="s">
        <v>163</v>
      </c>
      <c r="AD109" s="69">
        <f>SUM(AC109/U109)</f>
        <v>0</v>
      </c>
      <c r="AE109" s="66">
        <v>18</v>
      </c>
      <c r="AF109" s="69">
        <f>SUM(AE109/U109)</f>
        <v>0.3333333333333333</v>
      </c>
      <c r="AG109" s="66">
        <v>6</v>
      </c>
      <c r="AH109" s="66">
        <v>0</v>
      </c>
      <c r="AI109" s="72">
        <f>SUM(AH109/AG109)</f>
        <v>0</v>
      </c>
    </row>
    <row r="110" spans="2:35" ht="12.75">
      <c r="B110" s="59"/>
      <c r="C110" s="60"/>
      <c r="D110" s="61"/>
      <c r="E110" s="62"/>
      <c r="F110" s="63"/>
      <c r="G110" s="63"/>
      <c r="H110" s="68"/>
      <c r="I110" s="100"/>
      <c r="J110" s="71"/>
      <c r="K110" s="64"/>
      <c r="L110" s="71"/>
      <c r="M110" s="64"/>
      <c r="N110" s="63"/>
      <c r="O110" s="64"/>
      <c r="P110" s="71"/>
      <c r="Q110" s="64"/>
      <c r="R110" s="71"/>
      <c r="S110" s="70"/>
      <c r="T110" s="28" t="s">
        <v>93</v>
      </c>
      <c r="U110" s="66">
        <v>101</v>
      </c>
      <c r="V110" s="67"/>
      <c r="W110" s="66">
        <v>82</v>
      </c>
      <c r="X110" s="69">
        <f>SUM(W110/U110)</f>
        <v>0.8118811881188119</v>
      </c>
      <c r="Y110" s="66">
        <v>30</v>
      </c>
      <c r="Z110" s="69">
        <f>SUM(Y110/U110)</f>
        <v>0.297029702970297</v>
      </c>
      <c r="AA110" s="66">
        <v>26</v>
      </c>
      <c r="AB110" s="69">
        <f>SUM(AA110/U110)</f>
        <v>0.25742574257425743</v>
      </c>
      <c r="AC110" s="66">
        <v>17</v>
      </c>
      <c r="AD110" s="69">
        <f>SUM(AC110/U110)</f>
        <v>0.16831683168316833</v>
      </c>
      <c r="AE110" s="66">
        <v>52</v>
      </c>
      <c r="AF110" s="69">
        <f>SUM(AE110/U110)</f>
        <v>0.5148514851485149</v>
      </c>
      <c r="AG110" s="66">
        <v>21</v>
      </c>
      <c r="AH110" s="66">
        <v>2</v>
      </c>
      <c r="AI110" s="72">
        <f>SUM(AH110/AG110)</f>
        <v>0.09523809523809523</v>
      </c>
    </row>
    <row r="111" spans="2:35" ht="12.75">
      <c r="B111" s="59"/>
      <c r="C111" s="60"/>
      <c r="D111" s="61"/>
      <c r="E111" s="62"/>
      <c r="F111" s="63"/>
      <c r="G111" s="63"/>
      <c r="H111" s="68"/>
      <c r="I111" s="100"/>
      <c r="J111" s="71"/>
      <c r="K111" s="64"/>
      <c r="L111" s="71"/>
      <c r="M111" s="64"/>
      <c r="N111" s="63"/>
      <c r="O111" s="64"/>
      <c r="P111" s="71"/>
      <c r="Q111" s="64"/>
      <c r="R111" s="71"/>
      <c r="S111" s="70"/>
      <c r="T111" s="28" t="s">
        <v>94</v>
      </c>
      <c r="U111" s="71"/>
      <c r="V111" s="67"/>
      <c r="W111" s="71"/>
      <c r="X111" s="69"/>
      <c r="Y111" s="71"/>
      <c r="Z111" s="69"/>
      <c r="AA111" s="63"/>
      <c r="AB111" s="69"/>
      <c r="AC111" s="63"/>
      <c r="AD111" s="69"/>
      <c r="AE111" s="63"/>
      <c r="AF111" s="69"/>
      <c r="AG111" s="71"/>
      <c r="AH111" s="71"/>
      <c r="AI111" s="72"/>
    </row>
    <row r="112" spans="2:35" ht="12.75">
      <c r="B112" s="59"/>
      <c r="C112" s="60"/>
      <c r="D112" s="61"/>
      <c r="E112" s="62"/>
      <c r="F112" s="63"/>
      <c r="G112" s="63"/>
      <c r="H112" s="68"/>
      <c r="I112" s="100"/>
      <c r="J112" s="71"/>
      <c r="K112" s="64"/>
      <c r="L112" s="71"/>
      <c r="M112" s="64"/>
      <c r="N112" s="63"/>
      <c r="O112" s="64"/>
      <c r="P112" s="71"/>
      <c r="Q112" s="64"/>
      <c r="R112" s="71"/>
      <c r="S112" s="70"/>
      <c r="T112" s="127" t="s">
        <v>156</v>
      </c>
      <c r="U112" s="66">
        <v>18</v>
      </c>
      <c r="V112" s="67"/>
      <c r="W112" s="66">
        <v>6</v>
      </c>
      <c r="X112" s="69">
        <f>SUM(W112/U112)</f>
        <v>0.3333333333333333</v>
      </c>
      <c r="Y112" s="66">
        <v>1</v>
      </c>
      <c r="Z112" s="69">
        <f>SUM(Y112/U112)</f>
        <v>0.05555555555555555</v>
      </c>
      <c r="AA112" s="66">
        <v>3</v>
      </c>
      <c r="AB112" s="69">
        <f>SUM(AA112/U112)</f>
        <v>0.16666666666666666</v>
      </c>
      <c r="AC112" s="66">
        <v>5</v>
      </c>
      <c r="AD112" s="69">
        <f>SUM(AC112/U112)</f>
        <v>0.2777777777777778</v>
      </c>
      <c r="AE112" s="66">
        <v>9</v>
      </c>
      <c r="AF112" s="69">
        <f>SUM(AE112/U112)</f>
        <v>0.5</v>
      </c>
      <c r="AG112" s="66">
        <v>4</v>
      </c>
      <c r="AH112" s="66">
        <v>0</v>
      </c>
      <c r="AI112" s="72">
        <f>SUM(AH112/AG112)</f>
        <v>0</v>
      </c>
    </row>
    <row r="113" spans="2:35" ht="12.75">
      <c r="B113" s="59"/>
      <c r="C113" s="60"/>
      <c r="D113" s="61"/>
      <c r="E113" s="62"/>
      <c r="F113" s="63"/>
      <c r="G113" s="63"/>
      <c r="H113" s="68"/>
      <c r="I113" s="100"/>
      <c r="J113" s="71"/>
      <c r="K113" s="64"/>
      <c r="L113" s="71"/>
      <c r="M113" s="64"/>
      <c r="N113" s="63"/>
      <c r="O113" s="64"/>
      <c r="P113" s="71"/>
      <c r="Q113" s="64"/>
      <c r="R113" s="71"/>
      <c r="S113" s="70"/>
      <c r="T113" s="127" t="s">
        <v>157</v>
      </c>
      <c r="U113" s="66">
        <v>48</v>
      </c>
      <c r="V113" s="67"/>
      <c r="W113" s="66">
        <v>41</v>
      </c>
      <c r="X113" s="69">
        <f>SUM(W113/U113)</f>
        <v>0.8541666666666666</v>
      </c>
      <c r="Y113" s="66">
        <v>16</v>
      </c>
      <c r="Z113" s="69">
        <f>SUM(Y113/U113)</f>
        <v>0.3333333333333333</v>
      </c>
      <c r="AA113" s="66">
        <v>14</v>
      </c>
      <c r="AB113" s="69">
        <f>SUM(AA113/U113)</f>
        <v>0.2916666666666667</v>
      </c>
      <c r="AC113" s="66">
        <v>11</v>
      </c>
      <c r="AD113" s="69">
        <f>SUM(AC113/U113)</f>
        <v>0.22916666666666666</v>
      </c>
      <c r="AE113" s="66">
        <v>21</v>
      </c>
      <c r="AF113" s="69">
        <f>SUM(AE113/U113)</f>
        <v>0.4375</v>
      </c>
      <c r="AG113" s="66">
        <v>8</v>
      </c>
      <c r="AH113" s="66">
        <v>0</v>
      </c>
      <c r="AI113" s="72">
        <f>SUM(AH113/AG113)</f>
        <v>0</v>
      </c>
    </row>
    <row r="114" spans="2:35" ht="12.75">
      <c r="B114" s="59"/>
      <c r="C114" s="60"/>
      <c r="D114" s="61"/>
      <c r="E114" s="62"/>
      <c r="F114" s="63"/>
      <c r="G114" s="63"/>
      <c r="H114" s="68"/>
      <c r="I114" s="100"/>
      <c r="J114" s="71"/>
      <c r="K114" s="64"/>
      <c r="L114" s="71"/>
      <c r="M114" s="64"/>
      <c r="N114" s="63"/>
      <c r="O114" s="64"/>
      <c r="P114" s="71"/>
      <c r="Q114" s="64"/>
      <c r="R114" s="71"/>
      <c r="S114" s="70"/>
      <c r="T114" s="127" t="s">
        <v>69</v>
      </c>
      <c r="U114" s="66">
        <v>51</v>
      </c>
      <c r="V114" s="67"/>
      <c r="W114" s="66">
        <v>43</v>
      </c>
      <c r="X114" s="69">
        <f>SUM(W114/U114)</f>
        <v>0.8431372549019608</v>
      </c>
      <c r="Y114" s="66">
        <v>31</v>
      </c>
      <c r="Z114" s="69">
        <f>SUM(Y114/U114)</f>
        <v>0.6078431372549019</v>
      </c>
      <c r="AA114" s="66">
        <v>18</v>
      </c>
      <c r="AB114" s="69">
        <f>SUM(AA114/U114)</f>
        <v>0.35294117647058826</v>
      </c>
      <c r="AC114" s="66" t="s">
        <v>163</v>
      </c>
      <c r="AD114" s="69">
        <f>SUM(AC114/U114)</f>
        <v>0</v>
      </c>
      <c r="AE114" s="66">
        <v>20</v>
      </c>
      <c r="AF114" s="69">
        <f>SUM(AE114/U114)</f>
        <v>0.39215686274509803</v>
      </c>
      <c r="AG114" s="66">
        <v>8</v>
      </c>
      <c r="AH114" s="66">
        <v>0</v>
      </c>
      <c r="AI114" s="72">
        <f>SUM(AH114/AG114)</f>
        <v>0</v>
      </c>
    </row>
    <row r="115" spans="2:35" ht="12.75">
      <c r="B115" s="59"/>
      <c r="C115" s="60"/>
      <c r="D115" s="61"/>
      <c r="E115" s="62"/>
      <c r="F115" s="63"/>
      <c r="G115" s="63"/>
      <c r="H115" s="68"/>
      <c r="I115" s="100"/>
      <c r="J115" s="71"/>
      <c r="K115" s="64"/>
      <c r="L115" s="71"/>
      <c r="M115" s="64"/>
      <c r="N115" s="63"/>
      <c r="O115" s="64"/>
      <c r="P115" s="71"/>
      <c r="Q115" s="64"/>
      <c r="R115" s="71"/>
      <c r="S115" s="70"/>
      <c r="T115" s="28" t="s">
        <v>95</v>
      </c>
      <c r="U115" s="71"/>
      <c r="V115" s="67"/>
      <c r="W115" s="71"/>
      <c r="X115" s="69"/>
      <c r="Y115" s="71"/>
      <c r="Z115" s="69"/>
      <c r="AA115" s="63"/>
      <c r="AB115" s="69"/>
      <c r="AC115" s="63"/>
      <c r="AD115" s="69"/>
      <c r="AE115" s="63"/>
      <c r="AF115" s="69"/>
      <c r="AG115" s="71"/>
      <c r="AH115" s="71"/>
      <c r="AI115" s="72"/>
    </row>
    <row r="116" spans="2:35" ht="12.75">
      <c r="B116" s="59"/>
      <c r="C116" s="60"/>
      <c r="D116" s="61"/>
      <c r="E116" s="62"/>
      <c r="F116" s="63"/>
      <c r="G116" s="63"/>
      <c r="H116" s="68"/>
      <c r="I116" s="100"/>
      <c r="J116" s="71"/>
      <c r="K116" s="64"/>
      <c r="L116" s="71"/>
      <c r="M116" s="64"/>
      <c r="N116" s="63"/>
      <c r="O116" s="64"/>
      <c r="P116" s="71"/>
      <c r="Q116" s="64"/>
      <c r="R116" s="71"/>
      <c r="S116" s="70"/>
      <c r="T116" s="28" t="s">
        <v>158</v>
      </c>
      <c r="U116" s="66">
        <v>5</v>
      </c>
      <c r="V116" s="67"/>
      <c r="W116" s="66" t="s">
        <v>164</v>
      </c>
      <c r="X116" s="69"/>
      <c r="Y116" s="66" t="s">
        <v>164</v>
      </c>
      <c r="Z116" s="69"/>
      <c r="AA116" s="66" t="s">
        <v>164</v>
      </c>
      <c r="AB116" s="69"/>
      <c r="AC116" s="66" t="s">
        <v>164</v>
      </c>
      <c r="AD116" s="69"/>
      <c r="AE116" s="66" t="s">
        <v>164</v>
      </c>
      <c r="AF116" s="69"/>
      <c r="AG116" s="66" t="s">
        <v>164</v>
      </c>
      <c r="AH116" s="66" t="s">
        <v>164</v>
      </c>
      <c r="AI116" s="72"/>
    </row>
    <row r="117" spans="2:35" ht="12.75">
      <c r="B117" s="74"/>
      <c r="C117" s="60"/>
      <c r="D117" s="61"/>
      <c r="E117" s="62"/>
      <c r="F117" s="63"/>
      <c r="G117" s="63"/>
      <c r="H117" s="68"/>
      <c r="I117" s="100"/>
      <c r="J117" s="71"/>
      <c r="K117" s="64"/>
      <c r="L117" s="71"/>
      <c r="M117" s="64"/>
      <c r="N117" s="63"/>
      <c r="O117" s="64"/>
      <c r="P117" s="71"/>
      <c r="Q117" s="64"/>
      <c r="R117" s="71"/>
      <c r="S117" s="70"/>
      <c r="T117" s="28" t="s">
        <v>159</v>
      </c>
      <c r="U117" s="66">
        <v>45</v>
      </c>
      <c r="V117" s="67"/>
      <c r="W117" s="66">
        <v>29</v>
      </c>
      <c r="X117" s="69">
        <f>SUM(W117/U117)</f>
        <v>0.6444444444444445</v>
      </c>
      <c r="Y117" s="66">
        <v>19</v>
      </c>
      <c r="Z117" s="69">
        <f>SUM(Y117/U117)</f>
        <v>0.4222222222222222</v>
      </c>
      <c r="AA117" s="66">
        <v>10</v>
      </c>
      <c r="AB117" s="69">
        <f>SUM(AA117/U117)</f>
        <v>0.2222222222222222</v>
      </c>
      <c r="AC117" s="66" t="s">
        <v>163</v>
      </c>
      <c r="AD117" s="69">
        <f>SUM(AC117/U117)</f>
        <v>0</v>
      </c>
      <c r="AE117" s="66">
        <v>17</v>
      </c>
      <c r="AF117" s="69">
        <f>SUM(AE117/U117)</f>
        <v>0.37777777777777777</v>
      </c>
      <c r="AG117" s="66">
        <v>5</v>
      </c>
      <c r="AH117" s="66">
        <v>0</v>
      </c>
      <c r="AI117" s="72">
        <f>SUM(AH117/AG117)</f>
        <v>0</v>
      </c>
    </row>
    <row r="118" spans="2:35" ht="12.75">
      <c r="B118" s="59"/>
      <c r="C118" s="60"/>
      <c r="D118" s="61"/>
      <c r="E118" s="62"/>
      <c r="F118" s="63"/>
      <c r="G118" s="63"/>
      <c r="H118" s="68"/>
      <c r="I118" s="100"/>
      <c r="J118" s="71"/>
      <c r="K118" s="64"/>
      <c r="L118" s="71"/>
      <c r="M118" s="64"/>
      <c r="N118" s="63"/>
      <c r="O118" s="64"/>
      <c r="P118" s="71"/>
      <c r="Q118" s="64"/>
      <c r="R118" s="71"/>
      <c r="S118" s="70"/>
      <c r="T118" s="28" t="s">
        <v>96</v>
      </c>
      <c r="U118" s="66">
        <v>17</v>
      </c>
      <c r="V118" s="67"/>
      <c r="W118" s="66" t="s">
        <v>164</v>
      </c>
      <c r="X118" s="69"/>
      <c r="Y118" s="66" t="s">
        <v>164</v>
      </c>
      <c r="Z118" s="69"/>
      <c r="AA118" s="66" t="s">
        <v>164</v>
      </c>
      <c r="AB118" s="69"/>
      <c r="AC118" s="66" t="s">
        <v>164</v>
      </c>
      <c r="AD118" s="69"/>
      <c r="AE118" s="66" t="s">
        <v>164</v>
      </c>
      <c r="AF118" s="69"/>
      <c r="AG118" s="66" t="s">
        <v>164</v>
      </c>
      <c r="AH118" s="66" t="s">
        <v>164</v>
      </c>
      <c r="AI118" s="72"/>
    </row>
    <row r="119" spans="2:35" ht="12.75">
      <c r="B119" s="59"/>
      <c r="C119" s="60"/>
      <c r="D119" s="61"/>
      <c r="E119" s="62"/>
      <c r="F119" s="63"/>
      <c r="G119" s="63"/>
      <c r="H119" s="68"/>
      <c r="I119" s="100"/>
      <c r="J119" s="71"/>
      <c r="K119" s="64"/>
      <c r="L119" s="71"/>
      <c r="M119" s="64"/>
      <c r="N119" s="63"/>
      <c r="O119" s="64"/>
      <c r="P119" s="71"/>
      <c r="Q119" s="64"/>
      <c r="R119" s="71"/>
      <c r="S119" s="70"/>
      <c r="T119" s="28" t="s">
        <v>97</v>
      </c>
      <c r="U119" s="71"/>
      <c r="V119" s="67"/>
      <c r="W119" s="71"/>
      <c r="X119" s="69"/>
      <c r="Y119" s="71"/>
      <c r="Z119" s="69"/>
      <c r="AA119" s="63"/>
      <c r="AB119" s="69"/>
      <c r="AC119" s="63"/>
      <c r="AD119" s="69"/>
      <c r="AE119" s="63"/>
      <c r="AF119" s="69"/>
      <c r="AG119" s="71"/>
      <c r="AH119" s="71"/>
      <c r="AI119" s="72"/>
    </row>
    <row r="120" spans="2:35" ht="12.75">
      <c r="B120" s="59"/>
      <c r="C120" s="60"/>
      <c r="D120" s="61"/>
      <c r="E120" s="62"/>
      <c r="F120" s="63"/>
      <c r="G120" s="63"/>
      <c r="H120" s="68"/>
      <c r="I120" s="100"/>
      <c r="J120" s="71"/>
      <c r="K120" s="64"/>
      <c r="L120" s="71"/>
      <c r="M120" s="64"/>
      <c r="N120" s="63"/>
      <c r="O120" s="64"/>
      <c r="P120" s="71"/>
      <c r="Q120" s="64"/>
      <c r="R120" s="71"/>
      <c r="S120" s="70"/>
      <c r="T120" s="28" t="s">
        <v>98</v>
      </c>
      <c r="U120" s="66">
        <v>3</v>
      </c>
      <c r="V120" s="67"/>
      <c r="W120" s="66" t="s">
        <v>164</v>
      </c>
      <c r="X120" s="69"/>
      <c r="Y120" s="66" t="s">
        <v>164</v>
      </c>
      <c r="Z120" s="69"/>
      <c r="AA120" s="66" t="s">
        <v>164</v>
      </c>
      <c r="AB120" s="69"/>
      <c r="AC120" s="66" t="s">
        <v>164</v>
      </c>
      <c r="AD120" s="69"/>
      <c r="AE120" s="66" t="s">
        <v>164</v>
      </c>
      <c r="AF120" s="69"/>
      <c r="AG120" s="66" t="s">
        <v>164</v>
      </c>
      <c r="AH120" s="66" t="s">
        <v>164</v>
      </c>
      <c r="AI120" s="72"/>
    </row>
    <row r="121" spans="2:35" ht="12.75">
      <c r="B121" s="59"/>
      <c r="C121" s="60"/>
      <c r="D121" s="61"/>
      <c r="E121" s="62"/>
      <c r="F121" s="63"/>
      <c r="G121" s="63"/>
      <c r="H121" s="68"/>
      <c r="I121" s="100"/>
      <c r="J121" s="71"/>
      <c r="K121" s="64"/>
      <c r="L121" s="71"/>
      <c r="M121" s="64"/>
      <c r="N121" s="63"/>
      <c r="O121" s="64"/>
      <c r="P121" s="71"/>
      <c r="Q121" s="64"/>
      <c r="R121" s="71"/>
      <c r="S121" s="70"/>
      <c r="T121" s="28" t="s">
        <v>99</v>
      </c>
      <c r="U121" s="66">
        <v>4</v>
      </c>
      <c r="V121" s="67"/>
      <c r="W121" s="66" t="s">
        <v>164</v>
      </c>
      <c r="X121" s="69"/>
      <c r="Y121" s="66" t="s">
        <v>164</v>
      </c>
      <c r="Z121" s="69"/>
      <c r="AA121" s="66" t="s">
        <v>164</v>
      </c>
      <c r="AB121" s="69"/>
      <c r="AC121" s="66" t="s">
        <v>164</v>
      </c>
      <c r="AD121" s="69"/>
      <c r="AE121" s="66" t="s">
        <v>164</v>
      </c>
      <c r="AF121" s="69"/>
      <c r="AG121" s="66" t="s">
        <v>164</v>
      </c>
      <c r="AH121" s="66" t="s">
        <v>164</v>
      </c>
      <c r="AI121" s="72"/>
    </row>
    <row r="122" spans="2:35" ht="12.75">
      <c r="B122" s="59"/>
      <c r="C122" s="60"/>
      <c r="D122" s="61"/>
      <c r="E122" s="62"/>
      <c r="F122" s="63"/>
      <c r="G122" s="63"/>
      <c r="H122" s="68"/>
      <c r="I122" s="100"/>
      <c r="J122" s="71"/>
      <c r="K122" s="64"/>
      <c r="L122" s="71"/>
      <c r="M122" s="64"/>
      <c r="N122" s="63"/>
      <c r="O122" s="64"/>
      <c r="P122" s="71"/>
      <c r="Q122" s="64"/>
      <c r="R122" s="71"/>
      <c r="S122" s="70"/>
      <c r="T122" s="28" t="s">
        <v>76</v>
      </c>
      <c r="U122" s="66">
        <v>67</v>
      </c>
      <c r="V122" s="67"/>
      <c r="W122" s="66">
        <v>17</v>
      </c>
      <c r="X122" s="69">
        <f>SUM(W122/U122)</f>
        <v>0.2537313432835821</v>
      </c>
      <c r="Y122" s="66">
        <v>14</v>
      </c>
      <c r="Z122" s="69">
        <f>SUM(Y122/U122)</f>
        <v>0.208955223880597</v>
      </c>
      <c r="AA122" s="66">
        <v>8</v>
      </c>
      <c r="AB122" s="69">
        <f>SUM(AA122/U122)</f>
        <v>0.11940298507462686</v>
      </c>
      <c r="AC122" s="66">
        <v>1</v>
      </c>
      <c r="AD122" s="69">
        <f>SUM(AC122/U122)</f>
        <v>0.014925373134328358</v>
      </c>
      <c r="AE122" s="66">
        <v>8</v>
      </c>
      <c r="AF122" s="69">
        <f>SUM(AE122/U122)</f>
        <v>0.11940298507462686</v>
      </c>
      <c r="AG122" s="66">
        <v>4</v>
      </c>
      <c r="AH122" s="66">
        <v>0</v>
      </c>
      <c r="AI122" s="72">
        <f>SUM(AH122/AG122)</f>
        <v>0</v>
      </c>
    </row>
    <row r="123" spans="2:35" ht="12.75">
      <c r="B123" s="59"/>
      <c r="C123" s="60"/>
      <c r="D123" s="61"/>
      <c r="E123" s="62"/>
      <c r="F123" s="63"/>
      <c r="G123" s="63"/>
      <c r="H123" s="68"/>
      <c r="I123" s="100"/>
      <c r="J123" s="71"/>
      <c r="K123" s="64"/>
      <c r="L123" s="71"/>
      <c r="M123" s="64"/>
      <c r="N123" s="63"/>
      <c r="O123" s="64"/>
      <c r="P123" s="71"/>
      <c r="Q123" s="64"/>
      <c r="R123" s="71"/>
      <c r="S123" s="70"/>
      <c r="T123" s="28" t="s">
        <v>100</v>
      </c>
      <c r="U123" s="66">
        <v>3</v>
      </c>
      <c r="V123" s="67"/>
      <c r="W123" s="66" t="s">
        <v>164</v>
      </c>
      <c r="X123" s="69"/>
      <c r="Y123" s="66" t="s">
        <v>164</v>
      </c>
      <c r="Z123" s="69"/>
      <c r="AA123" s="66" t="s">
        <v>164</v>
      </c>
      <c r="AB123" s="69"/>
      <c r="AC123" s="66" t="s">
        <v>164</v>
      </c>
      <c r="AD123" s="69"/>
      <c r="AE123" s="66" t="s">
        <v>164</v>
      </c>
      <c r="AF123" s="69"/>
      <c r="AG123" s="66" t="s">
        <v>164</v>
      </c>
      <c r="AH123" s="66" t="s">
        <v>164</v>
      </c>
      <c r="AI123" s="72"/>
    </row>
    <row r="124" spans="2:35" ht="12.75">
      <c r="B124" s="59"/>
      <c r="C124" s="60"/>
      <c r="D124" s="61"/>
      <c r="E124" s="62"/>
      <c r="F124" s="63"/>
      <c r="G124" s="63"/>
      <c r="H124" s="68"/>
      <c r="I124" s="100"/>
      <c r="J124" s="71"/>
      <c r="K124" s="64"/>
      <c r="L124" s="71"/>
      <c r="M124" s="64"/>
      <c r="N124" s="63"/>
      <c r="O124" s="64"/>
      <c r="P124" s="71"/>
      <c r="Q124" s="64"/>
      <c r="R124" s="71"/>
      <c r="S124" s="70"/>
      <c r="T124" s="28" t="s">
        <v>101</v>
      </c>
      <c r="U124" s="66">
        <v>12</v>
      </c>
      <c r="V124" s="67"/>
      <c r="W124" s="66">
        <v>9</v>
      </c>
      <c r="X124" s="69">
        <f>SUM(W124/U124)</f>
        <v>0.75</v>
      </c>
      <c r="Y124" s="66">
        <v>3</v>
      </c>
      <c r="Z124" s="69">
        <f>SUM(Y124/U124)</f>
        <v>0.25</v>
      </c>
      <c r="AA124" s="66">
        <v>2</v>
      </c>
      <c r="AB124" s="69">
        <f>SUM(AA124/U124)</f>
        <v>0.16666666666666666</v>
      </c>
      <c r="AC124" s="66">
        <v>0</v>
      </c>
      <c r="AD124" s="69">
        <f>SUM(AC124/U124)</f>
        <v>0</v>
      </c>
      <c r="AE124" s="66">
        <v>5</v>
      </c>
      <c r="AF124" s="69">
        <f>SUM(AE124/U124)</f>
        <v>0.4166666666666667</v>
      </c>
      <c r="AG124" s="66">
        <v>3</v>
      </c>
      <c r="AH124" s="66">
        <v>0</v>
      </c>
      <c r="AI124" s="72">
        <f>SUM(AH124/AG124)</f>
        <v>0</v>
      </c>
    </row>
    <row r="125" spans="2:35" ht="12.75">
      <c r="B125" s="59"/>
      <c r="C125" s="60"/>
      <c r="D125" s="61"/>
      <c r="E125" s="62"/>
      <c r="F125" s="63"/>
      <c r="G125" s="63"/>
      <c r="H125" s="68"/>
      <c r="I125" s="100"/>
      <c r="J125" s="71"/>
      <c r="K125" s="64"/>
      <c r="L125" s="71"/>
      <c r="M125" s="64"/>
      <c r="N125" s="63"/>
      <c r="O125" s="64"/>
      <c r="P125" s="71"/>
      <c r="Q125" s="64"/>
      <c r="R125" s="71"/>
      <c r="S125" s="70"/>
      <c r="T125" s="28" t="s">
        <v>102</v>
      </c>
      <c r="U125" s="66">
        <v>148</v>
      </c>
      <c r="V125" s="67"/>
      <c r="W125" s="66">
        <v>120</v>
      </c>
      <c r="X125" s="69">
        <f>SUM(W125/U125)</f>
        <v>0.8108108108108109</v>
      </c>
      <c r="Y125" s="66">
        <v>73</v>
      </c>
      <c r="Z125" s="69">
        <f>SUM(Y125/U125)</f>
        <v>0.49324324324324326</v>
      </c>
      <c r="AA125" s="66">
        <v>52</v>
      </c>
      <c r="AB125" s="69">
        <f>SUM(AA125/U125)</f>
        <v>0.35135135135135137</v>
      </c>
      <c r="AC125" s="66">
        <v>0</v>
      </c>
      <c r="AD125" s="69">
        <f>SUM(AC125/U125)</f>
        <v>0</v>
      </c>
      <c r="AE125" s="66">
        <v>72</v>
      </c>
      <c r="AF125" s="69">
        <f>SUM(AE125/U125)</f>
        <v>0.4864864864864865</v>
      </c>
      <c r="AG125" s="66">
        <v>27</v>
      </c>
      <c r="AH125" s="66">
        <v>1</v>
      </c>
      <c r="AI125" s="72">
        <f>SUM(AH125/AG125)</f>
        <v>0.037037037037037035</v>
      </c>
    </row>
    <row r="126" spans="2:35" ht="12.75">
      <c r="B126" s="59"/>
      <c r="C126" s="60"/>
      <c r="D126" s="61"/>
      <c r="E126" s="62"/>
      <c r="F126" s="63"/>
      <c r="G126" s="63"/>
      <c r="H126" s="68"/>
      <c r="I126" s="100"/>
      <c r="J126" s="71"/>
      <c r="K126" s="64"/>
      <c r="L126" s="71"/>
      <c r="M126" s="64"/>
      <c r="N126" s="63"/>
      <c r="O126" s="64"/>
      <c r="P126" s="71"/>
      <c r="Q126" s="64"/>
      <c r="R126" s="71"/>
      <c r="S126" s="70"/>
      <c r="T126" s="127" t="s">
        <v>160</v>
      </c>
      <c r="U126" s="66">
        <v>27</v>
      </c>
      <c r="V126" s="67"/>
      <c r="W126" s="66">
        <v>6</v>
      </c>
      <c r="X126" s="69">
        <f>SUM(W126/U126)</f>
        <v>0.2222222222222222</v>
      </c>
      <c r="Y126" s="66">
        <v>4</v>
      </c>
      <c r="Z126" s="69">
        <f>SUM(Y126/U126)</f>
        <v>0.14814814814814814</v>
      </c>
      <c r="AA126" s="66">
        <v>12</v>
      </c>
      <c r="AB126" s="69">
        <f>SUM(AA126/U126)</f>
        <v>0.4444444444444444</v>
      </c>
      <c r="AC126" s="66">
        <v>10</v>
      </c>
      <c r="AD126" s="69">
        <f>SUM(AC126/U126)</f>
        <v>0.37037037037037035</v>
      </c>
      <c r="AE126" s="66">
        <v>11</v>
      </c>
      <c r="AF126" s="69">
        <f>SUM(AE126/U126)</f>
        <v>0.4074074074074074</v>
      </c>
      <c r="AG126" s="66">
        <v>5</v>
      </c>
      <c r="AH126" s="66">
        <v>0</v>
      </c>
      <c r="AI126" s="72">
        <f>SUM(AH126/AG126)</f>
        <v>0</v>
      </c>
    </row>
    <row r="127" spans="2:35" ht="12.75">
      <c r="B127" s="59"/>
      <c r="C127" s="60"/>
      <c r="D127" s="61"/>
      <c r="E127" s="62"/>
      <c r="F127" s="63"/>
      <c r="G127" s="63"/>
      <c r="H127" s="68"/>
      <c r="I127" s="100"/>
      <c r="J127" s="71"/>
      <c r="K127" s="64"/>
      <c r="L127" s="71"/>
      <c r="M127" s="64"/>
      <c r="N127" s="63"/>
      <c r="O127" s="64"/>
      <c r="P127" s="71"/>
      <c r="Q127" s="64"/>
      <c r="R127" s="71"/>
      <c r="S127" s="70"/>
      <c r="T127" s="28" t="s">
        <v>103</v>
      </c>
      <c r="U127" s="66">
        <v>170</v>
      </c>
      <c r="V127" s="67"/>
      <c r="W127" s="66">
        <v>136</v>
      </c>
      <c r="X127" s="69">
        <f>SUM(W127/U127)</f>
        <v>0.8</v>
      </c>
      <c r="Y127" s="66">
        <v>84</v>
      </c>
      <c r="Z127" s="69">
        <f>SUM(Y127/U127)</f>
        <v>0.49411764705882355</v>
      </c>
      <c r="AA127" s="66">
        <v>66</v>
      </c>
      <c r="AB127" s="69">
        <f>SUM(AA127/U127)</f>
        <v>0.38823529411764707</v>
      </c>
      <c r="AC127" s="66">
        <v>3</v>
      </c>
      <c r="AD127" s="69">
        <f>SUM(AC127/U127)</f>
        <v>0.01764705882352941</v>
      </c>
      <c r="AE127" s="66">
        <v>90</v>
      </c>
      <c r="AF127" s="69">
        <f>SUM(AE127/U127)</f>
        <v>0.5294117647058824</v>
      </c>
      <c r="AG127" s="66">
        <v>32</v>
      </c>
      <c r="AH127" s="66">
        <v>3</v>
      </c>
      <c r="AI127" s="72">
        <f>SUM(AH127/AG127)</f>
        <v>0.09375</v>
      </c>
    </row>
    <row r="128" spans="2:35" ht="12.75">
      <c r="B128" s="59"/>
      <c r="C128" s="60"/>
      <c r="D128" s="61"/>
      <c r="E128" s="62"/>
      <c r="F128" s="63"/>
      <c r="G128" s="63"/>
      <c r="H128" s="68"/>
      <c r="I128" s="100"/>
      <c r="J128" s="71"/>
      <c r="K128" s="64"/>
      <c r="L128" s="71"/>
      <c r="M128" s="64"/>
      <c r="N128" s="63"/>
      <c r="O128" s="64"/>
      <c r="P128" s="71"/>
      <c r="Q128" s="64"/>
      <c r="R128" s="71"/>
      <c r="S128" s="70"/>
      <c r="T128" s="28" t="s">
        <v>104</v>
      </c>
      <c r="U128" s="66">
        <v>22</v>
      </c>
      <c r="V128" s="67"/>
      <c r="W128" s="66">
        <v>13</v>
      </c>
      <c r="X128" s="69">
        <f>SUM(W128/U128)</f>
        <v>0.5909090909090909</v>
      </c>
      <c r="Y128" s="66">
        <v>4</v>
      </c>
      <c r="Z128" s="69">
        <f>SUM(Y128/U128)</f>
        <v>0.18181818181818182</v>
      </c>
      <c r="AA128" s="66">
        <v>8</v>
      </c>
      <c r="AB128" s="69">
        <f>SUM(AA128/U128)</f>
        <v>0.36363636363636365</v>
      </c>
      <c r="AC128" s="66">
        <v>0</v>
      </c>
      <c r="AD128" s="69">
        <f>SUM(AC128/U128)</f>
        <v>0</v>
      </c>
      <c r="AE128" s="66">
        <v>10</v>
      </c>
      <c r="AF128" s="69">
        <f>SUM(AE128/U128)</f>
        <v>0.45454545454545453</v>
      </c>
      <c r="AG128" s="66">
        <v>5</v>
      </c>
      <c r="AH128" s="66">
        <v>0</v>
      </c>
      <c r="AI128" s="72">
        <f>SUM(AH128/AG128)</f>
        <v>0</v>
      </c>
    </row>
    <row r="129" spans="2:35" ht="13.5" thickBot="1">
      <c r="B129" s="59"/>
      <c r="C129" s="60"/>
      <c r="D129" s="61"/>
      <c r="E129" s="62"/>
      <c r="F129" s="63"/>
      <c r="G129" s="63"/>
      <c r="H129" s="68"/>
      <c r="I129" s="100"/>
      <c r="J129" s="71"/>
      <c r="K129" s="64"/>
      <c r="L129" s="71"/>
      <c r="M129" s="64"/>
      <c r="N129" s="63"/>
      <c r="O129" s="64"/>
      <c r="P129" s="71"/>
      <c r="Q129" s="64"/>
      <c r="R129" s="71"/>
      <c r="S129" s="70"/>
      <c r="T129" s="28" t="s">
        <v>161</v>
      </c>
      <c r="U129" s="66">
        <v>5</v>
      </c>
      <c r="V129" s="67"/>
      <c r="W129" s="66" t="s">
        <v>164</v>
      </c>
      <c r="X129" s="69"/>
      <c r="Y129" s="66" t="s">
        <v>164</v>
      </c>
      <c r="Z129" s="69"/>
      <c r="AA129" s="66" t="s">
        <v>164</v>
      </c>
      <c r="AB129" s="69"/>
      <c r="AC129" s="66" t="s">
        <v>164</v>
      </c>
      <c r="AD129" s="69"/>
      <c r="AE129" s="66" t="s">
        <v>164</v>
      </c>
      <c r="AF129" s="69"/>
      <c r="AG129" s="66" t="s">
        <v>164</v>
      </c>
      <c r="AH129" s="66" t="s">
        <v>164</v>
      </c>
      <c r="AI129" s="72"/>
    </row>
    <row r="130" spans="2:35" s="5" customFormat="1" ht="13.5" thickBot="1">
      <c r="B130" s="35"/>
      <c r="C130" s="36"/>
      <c r="D130" s="86" t="s">
        <v>165</v>
      </c>
      <c r="E130" s="87"/>
      <c r="F130" s="88">
        <f>SUM(F99:F129)</f>
        <v>882</v>
      </c>
      <c r="G130" s="88">
        <f>SUM(G99:G129)</f>
        <v>342</v>
      </c>
      <c r="H130" s="89">
        <f aca="true" t="shared" si="8" ref="H130:H136">SUM(G130/F130)</f>
        <v>0.3877551020408163</v>
      </c>
      <c r="I130" s="101">
        <f>SUM(I99:I129)</f>
        <v>80</v>
      </c>
      <c r="J130" s="101">
        <f>SUM(J99:J129)</f>
        <v>34</v>
      </c>
      <c r="K130" s="90">
        <f aca="true" t="shared" si="9" ref="K130:K136">SUM(J130/I130)</f>
        <v>0.425</v>
      </c>
      <c r="L130" s="101">
        <f>SUM(L99:L129)</f>
        <v>11</v>
      </c>
      <c r="M130" s="90">
        <f aca="true" t="shared" si="10" ref="M130:M136">SUM(L130/I130)</f>
        <v>0.1375</v>
      </c>
      <c r="N130" s="88">
        <f>SUM(N99:N129)</f>
        <v>11</v>
      </c>
      <c r="O130" s="90">
        <f aca="true" t="shared" si="11" ref="O130:O136">SUM(N130/I130)</f>
        <v>0.1375</v>
      </c>
      <c r="P130" s="101">
        <f>SUM(P99:P129)</f>
        <v>0</v>
      </c>
      <c r="Q130" s="90">
        <f>SUM(P130/I130)</f>
        <v>0</v>
      </c>
      <c r="R130" s="101">
        <f>SUM(R99:R129)</f>
        <v>5</v>
      </c>
      <c r="S130" s="91">
        <f>SUM(R130/I130)</f>
        <v>0.0625</v>
      </c>
      <c r="T130" s="122" t="s">
        <v>165</v>
      </c>
      <c r="U130" s="47">
        <f>SUM(U99:U129)</f>
        <v>1215</v>
      </c>
      <c r="V130" s="47"/>
      <c r="W130" s="47">
        <f>SUM(W99:W129)</f>
        <v>678</v>
      </c>
      <c r="X130" s="51">
        <f>SUM(W130/U130)</f>
        <v>0.5580246913580247</v>
      </c>
      <c r="Y130" s="47">
        <f>SUM(Y99:Y129)</f>
        <v>381</v>
      </c>
      <c r="Z130" s="51">
        <f>SUM(Y130/U130)</f>
        <v>0.3135802469135803</v>
      </c>
      <c r="AA130" s="47">
        <f>SUM(AA99:AA129)</f>
        <v>298</v>
      </c>
      <c r="AB130" s="51">
        <f>SUM(AA130/U130)</f>
        <v>0.24526748971193416</v>
      </c>
      <c r="AC130" s="47">
        <f>SUM(AC99:AC129)</f>
        <v>56</v>
      </c>
      <c r="AD130" s="51">
        <f>SUM(AC130/U130)</f>
        <v>0.04609053497942387</v>
      </c>
      <c r="AE130" s="47">
        <f>SUM(AE99:AE129)</f>
        <v>413</v>
      </c>
      <c r="AF130" s="51">
        <f>SUM(AE130/U130)</f>
        <v>0.339917695473251</v>
      </c>
      <c r="AG130" s="47">
        <f>SUM(AG99:AG129)</f>
        <v>158</v>
      </c>
      <c r="AH130" s="47">
        <f>SUM(AH99:AH129)</f>
        <v>7</v>
      </c>
      <c r="AI130" s="48">
        <f>SUM(AH130/AG130)</f>
        <v>0.04430379746835443</v>
      </c>
    </row>
    <row r="131" spans="2:35" s="12" customFormat="1" ht="13.5" thickBot="1">
      <c r="B131" s="45"/>
      <c r="C131" s="46"/>
      <c r="D131" s="46" t="s">
        <v>166</v>
      </c>
      <c r="E131" s="76"/>
      <c r="F131" s="47">
        <f>SUM(F130)</f>
        <v>882</v>
      </c>
      <c r="G131" s="47">
        <f>SUM(G130)</f>
        <v>342</v>
      </c>
      <c r="H131" s="48">
        <f t="shared" si="8"/>
        <v>0.3877551020408163</v>
      </c>
      <c r="I131" s="102">
        <f>SUM(I130)</f>
        <v>80</v>
      </c>
      <c r="J131" s="102">
        <f>SUM(J130)</f>
        <v>34</v>
      </c>
      <c r="K131" s="51">
        <f t="shared" si="9"/>
        <v>0.425</v>
      </c>
      <c r="L131" s="102">
        <f>SUM(L130)</f>
        <v>11</v>
      </c>
      <c r="M131" s="51">
        <f t="shared" si="10"/>
        <v>0.1375</v>
      </c>
      <c r="N131" s="47">
        <f>SUM(N130)</f>
        <v>11</v>
      </c>
      <c r="O131" s="51">
        <f t="shared" si="11"/>
        <v>0.1375</v>
      </c>
      <c r="P131" s="102">
        <f>SUM(P130)</f>
        <v>0</v>
      </c>
      <c r="Q131" s="51">
        <f>SUM(P131/I131)</f>
        <v>0</v>
      </c>
      <c r="R131" s="102">
        <f>SUM(R130)</f>
        <v>5</v>
      </c>
      <c r="S131" s="94">
        <f>SUM(R131/I131)</f>
        <v>0.0625</v>
      </c>
      <c r="T131" s="122" t="s">
        <v>166</v>
      </c>
      <c r="U131" s="47">
        <f>SUM(U130)</f>
        <v>1215</v>
      </c>
      <c r="V131" s="49"/>
      <c r="W131" s="47">
        <f>SUM(W130)</f>
        <v>678</v>
      </c>
      <c r="X131" s="40">
        <f>SUM(W131/U131)</f>
        <v>0.5580246913580247</v>
      </c>
      <c r="Y131" s="47">
        <f>SUM(Y130)</f>
        <v>381</v>
      </c>
      <c r="Z131" s="40">
        <f>SUM(Y131/U131)</f>
        <v>0.3135802469135803</v>
      </c>
      <c r="AA131" s="47">
        <f>SUM(AA130)</f>
        <v>298</v>
      </c>
      <c r="AB131" s="51">
        <f>SUM(AA131/U131)</f>
        <v>0.24526748971193416</v>
      </c>
      <c r="AC131" s="47">
        <f>SUM(AC130)</f>
        <v>56</v>
      </c>
      <c r="AD131" s="51">
        <f>SUM(AC131/U131)</f>
        <v>0.04609053497942387</v>
      </c>
      <c r="AE131" s="47">
        <f>SUM(AE130)</f>
        <v>413</v>
      </c>
      <c r="AF131" s="51">
        <f>SUM(AE131/U131)</f>
        <v>0.339917695473251</v>
      </c>
      <c r="AG131" s="47">
        <f>SUM(AG130)</f>
        <v>158</v>
      </c>
      <c r="AH131" s="47">
        <f>SUM(AH130)</f>
        <v>7</v>
      </c>
      <c r="AI131" s="48">
        <f>SUM(AH131/AG131)</f>
        <v>0.04430379746835443</v>
      </c>
    </row>
    <row r="132" spans="2:35" ht="13.5" thickBot="1">
      <c r="B132" s="113"/>
      <c r="C132" s="114"/>
      <c r="D132" s="115"/>
      <c r="E132" s="116"/>
      <c r="F132" s="117"/>
      <c r="G132" s="117"/>
      <c r="H132" s="118"/>
      <c r="I132" s="119"/>
      <c r="J132" s="119"/>
      <c r="K132" s="118"/>
      <c r="L132" s="119"/>
      <c r="M132" s="118"/>
      <c r="N132" s="117"/>
      <c r="O132" s="118"/>
      <c r="P132" s="119"/>
      <c r="Q132" s="118"/>
      <c r="R132" s="119"/>
      <c r="S132" s="120"/>
      <c r="T132" s="115"/>
      <c r="U132" s="119"/>
      <c r="V132" s="121"/>
      <c r="W132" s="119"/>
      <c r="X132" s="120"/>
      <c r="Y132" s="119"/>
      <c r="Z132" s="120"/>
      <c r="AA132" s="117"/>
      <c r="AB132" s="120"/>
      <c r="AC132" s="117"/>
      <c r="AD132" s="120"/>
      <c r="AE132" s="117"/>
      <c r="AF132" s="120"/>
      <c r="AG132" s="119"/>
      <c r="AH132" s="119"/>
      <c r="AI132" s="120"/>
    </row>
    <row r="133" spans="2:35" ht="13.5" thickBot="1">
      <c r="B133" s="167" t="s">
        <v>30</v>
      </c>
      <c r="C133" s="168"/>
      <c r="D133" s="168"/>
      <c r="E133" s="169"/>
      <c r="F133" s="38">
        <f>SUM(F6:F132)</f>
        <v>24759</v>
      </c>
      <c r="G133" s="97">
        <f>SUM(G6:G132)</f>
        <v>13980</v>
      </c>
      <c r="H133" s="48">
        <f t="shared" si="8"/>
        <v>0.5646431600630074</v>
      </c>
      <c r="I133" s="103">
        <f>SUM(I6:I132)</f>
        <v>2301</v>
      </c>
      <c r="J133" s="77">
        <f>SUM(J6:J132)</f>
        <v>1476</v>
      </c>
      <c r="K133" s="40">
        <f t="shared" si="9"/>
        <v>0.6414602346805737</v>
      </c>
      <c r="L133" s="77">
        <f>SUM(L6:L132)</f>
        <v>567</v>
      </c>
      <c r="M133" s="40">
        <f t="shared" si="10"/>
        <v>0.24641460234680573</v>
      </c>
      <c r="N133" s="38">
        <f>SUM(N6:N132)</f>
        <v>546</v>
      </c>
      <c r="O133" s="40">
        <f t="shared" si="11"/>
        <v>0.23728813559322035</v>
      </c>
      <c r="P133" s="77">
        <f>SUM(P6:P132)</f>
        <v>3</v>
      </c>
      <c r="Q133" s="40">
        <f>SUM(P133/I133)</f>
        <v>0.001303780964797914</v>
      </c>
      <c r="R133" s="77">
        <f>SUM(R6:R132)</f>
        <v>84</v>
      </c>
      <c r="S133" s="40">
        <f>SUM(R133/I133)</f>
        <v>0.03650586701434159</v>
      </c>
      <c r="T133" s="111"/>
      <c r="U133" s="102">
        <f>SUM(U131,U97,U89,U57)</f>
        <v>15594</v>
      </c>
      <c r="V133" s="112"/>
      <c r="W133" s="102">
        <f>SUM(W131,W97,W89,W57)</f>
        <v>11273</v>
      </c>
      <c r="X133" s="51">
        <f>SUM(W133/U133)</f>
        <v>0.7229062459920482</v>
      </c>
      <c r="Y133" s="102">
        <f>SUM(Y131,Y97,Y89,Y57)</f>
        <v>4905</v>
      </c>
      <c r="Z133" s="51">
        <f>SUM(Y133/U133)</f>
        <v>0.31454405540592534</v>
      </c>
      <c r="AA133" s="102">
        <f>SUM(AA131,AA97,AA89,AA57)</f>
        <v>3307</v>
      </c>
      <c r="AB133" s="51">
        <f>SUM(AA133/U133)</f>
        <v>0.21206874438886752</v>
      </c>
      <c r="AC133" s="102">
        <f>SUM(AC131,AC97,AC89,AC57)</f>
        <v>1801</v>
      </c>
      <c r="AD133" s="51">
        <f>SUM(AC133/U133)</f>
        <v>0.11549313838655893</v>
      </c>
      <c r="AE133" s="102">
        <f>SUM(AE131,AE97,AE89,AE57)</f>
        <v>6413</v>
      </c>
      <c r="AF133" s="51">
        <f>SUM(AE133/U133)</f>
        <v>0.4112479158650763</v>
      </c>
      <c r="AG133" s="102">
        <f>SUM(AG131,AG97,AG89,AG57)</f>
        <v>2488</v>
      </c>
      <c r="AH133" s="102">
        <f>SUM(AH131,AH97,AH89,AH57)</f>
        <v>282</v>
      </c>
      <c r="AI133" s="48">
        <f>SUM(AH133/AG133)</f>
        <v>0.11334405144694534</v>
      </c>
    </row>
    <row r="134" ht="13.5" thickBot="1">
      <c r="K134" s="19"/>
    </row>
    <row r="135" spans="2:35" ht="12.75">
      <c r="B135" s="173" t="s">
        <v>32</v>
      </c>
      <c r="C135" s="174"/>
      <c r="D135" s="174"/>
      <c r="E135" s="175"/>
      <c r="F135" s="78">
        <v>188043</v>
      </c>
      <c r="G135" s="78">
        <v>94948</v>
      </c>
      <c r="H135" s="82">
        <f t="shared" si="8"/>
        <v>0.5049270645543839</v>
      </c>
      <c r="I135" s="98">
        <v>17334</v>
      </c>
      <c r="J135" s="80">
        <v>12029</v>
      </c>
      <c r="K135" s="79">
        <f t="shared" si="9"/>
        <v>0.6939540786892812</v>
      </c>
      <c r="L135" s="80">
        <v>5192</v>
      </c>
      <c r="M135" s="79">
        <f t="shared" si="10"/>
        <v>0.29952694127148954</v>
      </c>
      <c r="N135" s="78">
        <v>4260</v>
      </c>
      <c r="O135" s="79">
        <f t="shared" si="11"/>
        <v>0.24575977847005884</v>
      </c>
      <c r="P135" s="80">
        <v>216</v>
      </c>
      <c r="Q135" s="79">
        <f>SUM(P135/I135)</f>
        <v>0.012461059190031152</v>
      </c>
      <c r="R135" s="80">
        <v>110</v>
      </c>
      <c r="S135" s="108">
        <f>SUM(R135/I135)</f>
        <v>0.00634590977270105</v>
      </c>
      <c r="T135" s="109"/>
      <c r="U135" s="80">
        <v>365666</v>
      </c>
      <c r="V135" s="81"/>
      <c r="W135" s="80">
        <v>206272</v>
      </c>
      <c r="X135" s="79">
        <f>SUM(W135/U135)</f>
        <v>0.5640994787593049</v>
      </c>
      <c r="Y135" s="80">
        <v>65697</v>
      </c>
      <c r="Z135" s="79">
        <f>SUM(Y135/U135)</f>
        <v>0.179663955631642</v>
      </c>
      <c r="AA135" s="78">
        <v>66998</v>
      </c>
      <c r="AB135" s="79">
        <f>SUM(AA135/U135)</f>
        <v>0.18322184725952098</v>
      </c>
      <c r="AC135" s="78">
        <v>24566</v>
      </c>
      <c r="AD135" s="79">
        <f>SUM(AC135/U135)</f>
        <v>0.06718152631089573</v>
      </c>
      <c r="AE135" s="78">
        <v>167795</v>
      </c>
      <c r="AF135" s="79">
        <f>SUM(AE135/U135)</f>
        <v>0.458875038969989</v>
      </c>
      <c r="AG135" s="80">
        <v>50633</v>
      </c>
      <c r="AH135" s="80">
        <v>13513</v>
      </c>
      <c r="AI135" s="82">
        <f>SUM(AH135/AG135)</f>
        <v>0.2668812829577548</v>
      </c>
    </row>
    <row r="136" spans="2:35" ht="13.5" thickBot="1">
      <c r="B136" s="167" t="s">
        <v>33</v>
      </c>
      <c r="C136" s="168"/>
      <c r="D136" s="168"/>
      <c r="E136" s="169"/>
      <c r="F136" s="38">
        <v>2087585</v>
      </c>
      <c r="G136" s="38">
        <v>1089447</v>
      </c>
      <c r="H136" s="39">
        <f t="shared" si="8"/>
        <v>0.5218695286658986</v>
      </c>
      <c r="I136" s="104">
        <v>197161</v>
      </c>
      <c r="J136" s="77">
        <v>134548</v>
      </c>
      <c r="K136" s="40">
        <f t="shared" si="9"/>
        <v>0.6824270520031852</v>
      </c>
      <c r="L136" s="77">
        <v>67503</v>
      </c>
      <c r="M136" s="40">
        <f t="shared" si="10"/>
        <v>0.3423750133139921</v>
      </c>
      <c r="N136" s="38">
        <v>45520</v>
      </c>
      <c r="O136" s="40">
        <f t="shared" si="11"/>
        <v>0.23087730332063644</v>
      </c>
      <c r="P136" s="77">
        <v>5908</v>
      </c>
      <c r="Q136" s="40">
        <f>SUM(P136/I136)</f>
        <v>0.02996535826050791</v>
      </c>
      <c r="R136" s="77">
        <v>675</v>
      </c>
      <c r="S136" s="41">
        <f>SUM(R136/I136)</f>
        <v>0.0034235979732299996</v>
      </c>
      <c r="T136" s="110"/>
      <c r="U136" s="77">
        <v>3920862</v>
      </c>
      <c r="V136" s="83"/>
      <c r="W136" s="77">
        <v>809562</v>
      </c>
      <c r="X136" s="40">
        <f>SUM(W136/U136)</f>
        <v>0.20647551482301596</v>
      </c>
      <c r="Y136" s="77">
        <v>295868</v>
      </c>
      <c r="Z136" s="40">
        <f>SUM(Y136/U136)</f>
        <v>0.07545993712607074</v>
      </c>
      <c r="AA136" s="38">
        <v>522608</v>
      </c>
      <c r="AB136" s="40">
        <f>SUM(AA136/U136)</f>
        <v>0.13328905735524485</v>
      </c>
      <c r="AC136" s="38">
        <v>399524</v>
      </c>
      <c r="AD136" s="40">
        <f>SUM(AC136/U136)</f>
        <v>0.1018969808169734</v>
      </c>
      <c r="AE136" s="38">
        <v>2016925</v>
      </c>
      <c r="AF136" s="40">
        <f>SUM(AE136/U136)</f>
        <v>0.5144085662795579</v>
      </c>
      <c r="AG136" s="77">
        <v>778845</v>
      </c>
      <c r="AH136" s="77">
        <v>374974</v>
      </c>
      <c r="AI136" s="39">
        <f>SUM(AH136/AG136)</f>
        <v>0.4814488120229314</v>
      </c>
    </row>
    <row r="137" ht="13.5" thickBot="1"/>
    <row r="138" spans="2:35" s="128" customFormat="1" ht="29.25" customHeight="1" thickBot="1">
      <c r="B138" s="138" t="s">
        <v>172</v>
      </c>
      <c r="C138" s="139"/>
      <c r="D138" s="139"/>
      <c r="E138" s="140"/>
      <c r="F138" s="129">
        <v>58782737</v>
      </c>
      <c r="G138" s="129">
        <v>37601618</v>
      </c>
      <c r="H138" s="130">
        <f>SUM(G138/F138)</f>
        <v>0.6396710993569421</v>
      </c>
      <c r="I138" s="131">
        <v>5860109</v>
      </c>
      <c r="J138" s="129">
        <v>4688865</v>
      </c>
      <c r="K138" s="132">
        <f>SUM(J138/I138)</f>
        <v>0.800132727906597</v>
      </c>
      <c r="L138" s="133">
        <v>2066547</v>
      </c>
      <c r="M138" s="132">
        <f>SUM(L138/I138)</f>
        <v>0.35264651220651355</v>
      </c>
      <c r="N138" s="133">
        <v>1647721</v>
      </c>
      <c r="O138" s="132">
        <f>SUM(N138/I138)</f>
        <v>0.2811758279581489</v>
      </c>
      <c r="P138" s="133">
        <v>167048</v>
      </c>
      <c r="Q138" s="132">
        <f>SUM(P138/I138)</f>
        <v>0.028505954411428183</v>
      </c>
      <c r="R138" s="133">
        <v>17237</v>
      </c>
      <c r="S138" s="134">
        <f>SUM(R138/I138)</f>
        <v>0.0029414128645047386</v>
      </c>
      <c r="T138" s="135"/>
      <c r="U138" s="129">
        <v>97483412</v>
      </c>
      <c r="V138" s="136"/>
      <c r="W138" s="133">
        <v>6044547</v>
      </c>
      <c r="X138" s="132">
        <f>SUM(W138/U138)</f>
        <v>0.06200590311713751</v>
      </c>
      <c r="Y138" s="133">
        <v>1002236</v>
      </c>
      <c r="Z138" s="132">
        <f>SUM(Y138/U138)</f>
        <v>0.01028109274632283</v>
      </c>
      <c r="AA138" s="133">
        <v>5942091</v>
      </c>
      <c r="AB138" s="132">
        <f>SUM(AA138/U138)</f>
        <v>0.06095489353614336</v>
      </c>
      <c r="AC138" s="133">
        <v>4154778</v>
      </c>
      <c r="AD138" s="132">
        <f>SUM(AC138/U138)</f>
        <v>0.04262035883602433</v>
      </c>
      <c r="AE138" s="133">
        <v>56718834</v>
      </c>
      <c r="AF138" s="132">
        <f>SUM(AE138/U138)</f>
        <v>0.5818306195519706</v>
      </c>
      <c r="AG138" s="133">
        <v>21513235</v>
      </c>
      <c r="AH138" s="133">
        <v>15446426</v>
      </c>
      <c r="AI138" s="137">
        <f>SUM(AH138/AG138)</f>
        <v>0.717996433358349</v>
      </c>
    </row>
  </sheetData>
  <mergeCells count="28">
    <mergeCell ref="B135:E135"/>
    <mergeCell ref="B136:E136"/>
    <mergeCell ref="C4:C5"/>
    <mergeCell ref="L4:M4"/>
    <mergeCell ref="B133:E133"/>
    <mergeCell ref="E2:H2"/>
    <mergeCell ref="I2:K2"/>
    <mergeCell ref="F4:F5"/>
    <mergeCell ref="J4:K4"/>
    <mergeCell ref="P4:Q4"/>
    <mergeCell ref="Y4:Z4"/>
    <mergeCell ref="V4:X4"/>
    <mergeCell ref="N4:O4"/>
    <mergeCell ref="T4:T5"/>
    <mergeCell ref="U4:U5"/>
    <mergeCell ref="AA4:AB4"/>
    <mergeCell ref="AC4:AD4"/>
    <mergeCell ref="R4:S4"/>
    <mergeCell ref="B138:E138"/>
    <mergeCell ref="AG4:AI4"/>
    <mergeCell ref="E3:H3"/>
    <mergeCell ref="B3:D3"/>
    <mergeCell ref="I3:S3"/>
    <mergeCell ref="T3:AI3"/>
    <mergeCell ref="AE4:AF4"/>
    <mergeCell ref="E4:E5"/>
    <mergeCell ref="G4:H4"/>
    <mergeCell ref="B4:B5"/>
  </mergeCells>
  <printOptions horizontalCentered="1"/>
  <pageMargins left="0.4724409448818898" right="0.1968503937007874" top="0.52" bottom="0.35433070866141736" header="0.25" footer="0"/>
  <pageSetup horizontalDpi="300" verticalDpi="300" orientation="landscape" scale="60" r:id="rId1"/>
  <headerFooter alignWithMargins="0">
    <oddHeader>&amp;LProcesos Electorales en Regiones Indígenas&amp;RIFE - CIESAS</oddHeader>
    <oddFooter>&amp;CPágina &amp;P de &amp;N</oddFooter>
  </headerFooter>
  <rowBreaks count="2" manualBreakCount="2">
    <brk id="57" min="1" max="34" man="1"/>
    <brk id="97" min="1" max="34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Federal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Instituro Federal Electoral</dc:creator>
  <cp:keywords/>
  <dc:description/>
  <cp:lastModifiedBy>Guadalupe Perez Oseguera</cp:lastModifiedBy>
  <cp:lastPrinted>2002-07-27T03:04:25Z</cp:lastPrinted>
  <dcterms:created xsi:type="dcterms:W3CDTF">1999-04-04T14:24:13Z</dcterms:created>
  <dcterms:modified xsi:type="dcterms:W3CDTF">2002-07-27T03:05:01Z</dcterms:modified>
  <cp:category/>
  <cp:version/>
  <cp:contentType/>
  <cp:contentStatus/>
</cp:coreProperties>
</file>