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855" windowHeight="9180" tabRatio="714"/>
  </bookViews>
  <sheets>
    <sheet name="PREMISAS BCS " sheetId="1" r:id="rId1"/>
    <sheet name="PRECAMPAÑA BCS (12 min.)" sheetId="2" r:id="rId2"/>
    <sheet name="PROPUESTA DE PAUTA " sheetId="11" r:id="rId3"/>
    <sheet name="PROPUESTA DE HORARIOS" sheetId="12" r:id="rId4"/>
  </sheets>
  <definedNames>
    <definedName name="_xlnm.Print_Area" localSheetId="1">'PRECAMPAÑA BCS (12 min.)'!$A$1:$H$14</definedName>
    <definedName name="_xlnm.Print_Area" localSheetId="0">'PREMISAS BCS '!$A$1:$G$27</definedName>
  </definedNames>
  <calcPr calcId="125725"/>
</workbook>
</file>

<file path=xl/calcChain.xml><?xml version="1.0" encoding="utf-8"?>
<calcChain xmlns="http://schemas.openxmlformats.org/spreadsheetml/2006/main">
  <c r="E21" i="1"/>
  <c r="D12" i="2" s="1"/>
  <c r="F12" s="1"/>
  <c r="E20" i="1"/>
  <c r="E19"/>
  <c r="E18"/>
  <c r="E17"/>
  <c r="D8" i="2" s="1"/>
  <c r="E8" s="1"/>
  <c r="E16" i="1"/>
  <c r="E15"/>
  <c r="E14"/>
  <c r="G44" i="11"/>
  <c r="F42"/>
  <c r="AW39"/>
  <c r="AW41"/>
  <c r="F39"/>
  <c r="C39"/>
  <c r="F38"/>
  <c r="C38"/>
  <c r="F41"/>
  <c r="C41"/>
  <c r="F36"/>
  <c r="C36"/>
  <c r="F34"/>
  <c r="C34"/>
  <c r="F40"/>
  <c r="C40"/>
  <c r="F35"/>
  <c r="C35"/>
  <c r="F37"/>
  <c r="C37"/>
  <c r="E42"/>
  <c r="A42"/>
  <c r="E4" i="2"/>
  <c r="B4"/>
  <c r="B3"/>
  <c r="C12"/>
  <c r="B12"/>
  <c r="C11"/>
  <c r="B11"/>
  <c r="C10"/>
  <c r="B10"/>
  <c r="C9"/>
  <c r="B9"/>
  <c r="C8"/>
  <c r="B8"/>
  <c r="C7"/>
  <c r="B7"/>
  <c r="C6"/>
  <c r="B6"/>
  <c r="C5"/>
  <c r="B5"/>
  <c r="D11"/>
  <c r="E11" s="1"/>
  <c r="C22" i="1"/>
  <c r="F6"/>
  <c r="G6" s="1"/>
  <c r="A2" i="2"/>
  <c r="D10"/>
  <c r="F10" s="1"/>
  <c r="D9"/>
  <c r="E9" s="1"/>
  <c r="D7"/>
  <c r="E7" s="1"/>
  <c r="D6"/>
  <c r="F6" s="1"/>
  <c r="D5"/>
  <c r="E5" s="1"/>
  <c r="E9" i="1"/>
  <c r="F9"/>
  <c r="G39" i="11" l="1"/>
  <c r="G38"/>
  <c r="G37"/>
  <c r="G36"/>
  <c r="G35"/>
  <c r="J34"/>
  <c r="G41"/>
  <c r="G40"/>
  <c r="G34"/>
  <c r="C43"/>
  <c r="E6" i="2"/>
  <c r="E12"/>
  <c r="E10"/>
  <c r="G10" s="1"/>
  <c r="F8"/>
  <c r="F5"/>
  <c r="F7"/>
  <c r="F9"/>
  <c r="F11"/>
  <c r="G11"/>
  <c r="E22" i="1"/>
  <c r="D13" i="2"/>
  <c r="G9" i="1"/>
  <c r="G7" i="2"/>
  <c r="G8"/>
  <c r="G9"/>
  <c r="E13" l="1"/>
  <c r="C13"/>
  <c r="G12"/>
  <c r="F13"/>
  <c r="G6"/>
  <c r="B13"/>
  <c r="G5"/>
  <c r="H10" l="1"/>
  <c r="F19" i="1" s="1"/>
  <c r="H5" i="2"/>
  <c r="H8"/>
  <c r="H12"/>
  <c r="F21" i="1" s="1"/>
  <c r="H7" i="2"/>
  <c r="F16" i="1" s="1"/>
  <c r="H6" i="2"/>
  <c r="F15" i="1" s="1"/>
  <c r="H11" i="2"/>
  <c r="F20" i="1" s="1"/>
  <c r="H9" i="2"/>
  <c r="F18" i="1" s="1"/>
  <c r="F14"/>
  <c r="F17"/>
  <c r="G13" i="2"/>
  <c r="F22" i="1" l="1"/>
  <c r="H13" i="2"/>
  <c r="F26" i="1" l="1"/>
  <c r="C16" i="2" s="1"/>
</calcChain>
</file>

<file path=xl/sharedStrings.xml><?xml version="1.0" encoding="utf-8"?>
<sst xmlns="http://schemas.openxmlformats.org/spreadsheetml/2006/main" count="2630" uniqueCount="74">
  <si>
    <t>ENTIDAD</t>
  </si>
  <si>
    <t>FASE</t>
  </si>
  <si>
    <t>DIAS</t>
  </si>
  <si>
    <t>MINUTOS</t>
  </si>
  <si>
    <t>PROMOCIONALES DIARIOS</t>
  </si>
  <si>
    <t>PROMOCIONALES PERIODO</t>
  </si>
  <si>
    <t>TOTAL</t>
  </si>
  <si>
    <t>PORCENTAJE MÍNIMO</t>
  </si>
  <si>
    <t>PARTIDOS</t>
  </si>
  <si>
    <t>PORCENTAJE DE VOTACIÓN</t>
  </si>
  <si>
    <t>PORCENTAJE CORRESPONDIENTE AL 70%</t>
  </si>
  <si>
    <t>PAN</t>
  </si>
  <si>
    <t>PRI</t>
  </si>
  <si>
    <t>PRD</t>
  </si>
  <si>
    <t>PT</t>
  </si>
  <si>
    <t>PVEM</t>
  </si>
  <si>
    <t>CONV</t>
  </si>
  <si>
    <t>PNA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</si>
  <si>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</si>
  <si>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</si>
  <si>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</si>
  <si>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</si>
  <si>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</si>
  <si>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</si>
  <si>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</si>
  <si>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</si>
  <si>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</si>
  <si>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</si>
  <si>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</si>
  <si>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</si>
  <si>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</si>
  <si>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HORARIO</t>
  </si>
  <si>
    <t>PARTIDO</t>
  </si>
  <si>
    <t>CONTEO</t>
  </si>
  <si>
    <t>.</t>
  </si>
  <si>
    <t>PRECAMPAÑA</t>
  </si>
  <si>
    <t>PROMOCIONALES PRECAMPAÑA</t>
  </si>
  <si>
    <t>AUT</t>
  </si>
  <si>
    <t>13:00:00 a 13:59:59</t>
  </si>
  <si>
    <t>14:00:00 a 14:59:59</t>
  </si>
  <si>
    <t>15:00:00 a 15:59:59</t>
  </si>
  <si>
    <t>16:00:00 a 16:59:59</t>
  </si>
  <si>
    <t>20:00:00 a 20:59:59</t>
  </si>
  <si>
    <t>21:00:00 a 21:59:59</t>
  </si>
  <si>
    <t>08:00:00 a 08:59:59</t>
  </si>
  <si>
    <t>09:00:00 a 09:59:59</t>
  </si>
  <si>
    <t>12:00:00 a 12:59:59</t>
  </si>
  <si>
    <t>17:00:00 a 17:59:59</t>
  </si>
  <si>
    <t>19:00:00 a 19:59:59</t>
  </si>
  <si>
    <t xml:space="preserve">PROPUESTA DE PAUTA DE PRECAMPAÑA PARA RADIO Y  TELEVISIÓN </t>
  </si>
  <si>
    <t>Sobrante de promocionales para el Instituto:</t>
  </si>
  <si>
    <t>07:00:00 a 07:59:59</t>
  </si>
  <si>
    <t>BAJA CALIFORNIA SUR</t>
  </si>
  <si>
    <t>PRS</t>
  </si>
  <si>
    <t>Partido de Renovación Sudcaliforniana</t>
  </si>
  <si>
    <t>AGOSTO</t>
  </si>
  <si>
    <t>SEPTIEMBRE</t>
  </si>
  <si>
    <t>Mar</t>
  </si>
  <si>
    <t>Mié</t>
  </si>
  <si>
    <t>Jue</t>
  </si>
  <si>
    <t>Vie</t>
  </si>
  <si>
    <t>Sáb</t>
  </si>
  <si>
    <t>Dom</t>
  </si>
  <si>
    <t>Lun</t>
  </si>
  <si>
    <t>PROPUESTA DE PAUTA DE PRECAMPAÑA LOCAL EN EL ESTADO DE BAJA CALIFORNIA SUR</t>
  </si>
  <si>
    <t>MES</t>
  </si>
  <si>
    <t>DIA Y FECHA</t>
  </si>
  <si>
    <t>SPOT</t>
  </si>
  <si>
    <t>06:00:00 a 06:59:59</t>
  </si>
  <si>
    <t>10:00:00 a 10:59:59</t>
  </si>
  <si>
    <t>11:00:00 a 11:59:59</t>
  </si>
  <si>
    <t>18:00:00 a 18:59:59</t>
  </si>
  <si>
    <t>22:00:00 a 22:59:59</t>
  </si>
  <si>
    <t>23:00:00 a 23:59:59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</si>
</sst>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24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8"/>
      <color indexed="8"/>
      <name val="Calibri"/>
      <family val="2"/>
    </font>
    <font>
      <b/>
      <sz val="7"/>
      <color indexed="8"/>
      <name val="Arial"/>
      <family val="2"/>
    </font>
    <font>
      <b/>
      <sz val="11"/>
      <name val="Calibri"/>
      <family val="2"/>
    </font>
    <font>
      <b/>
      <sz val="18"/>
      <name val="Calibri"/>
      <family val="2"/>
    </font>
    <font>
      <sz val="10"/>
      <color indexed="8"/>
      <name val="Eras Medium ITC"/>
      <family val="2"/>
    </font>
    <font>
      <b/>
      <sz val="11"/>
      <color indexed="10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9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10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/>
    <xf numFmtId="0" fontId="5" fillId="0" borderId="0" xfId="2" applyNumberFormat="1" applyFont="1" applyFill="1" applyBorder="1" applyAlignment="1" applyProtection="1">
      <alignment horizontal="center"/>
    </xf>
    <xf numFmtId="0" fontId="7" fillId="0" borderId="0" xfId="2" applyNumberFormat="1" applyFont="1" applyFill="1" applyBorder="1" applyAlignment="1" applyProtection="1">
      <alignment horizontal="center"/>
    </xf>
    <xf numFmtId="0" fontId="8" fillId="0" borderId="0" xfId="2" applyNumberFormat="1" applyFont="1" applyFill="1" applyBorder="1" applyAlignment="1" applyProtection="1">
      <alignment horizontal="center"/>
    </xf>
    <xf numFmtId="0" fontId="10" fillId="0" borderId="0" xfId="0" applyFont="1"/>
    <xf numFmtId="0" fontId="10" fillId="4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65" fontId="3" fillId="0" borderId="0" xfId="0" applyNumberFormat="1" applyFont="1"/>
    <xf numFmtId="164" fontId="3" fillId="0" borderId="1" xfId="0" applyNumberFormat="1" applyFont="1" applyBorder="1" applyAlignment="1">
      <alignment horizontal="right" vertical="center" wrapText="1"/>
    </xf>
    <xf numFmtId="0" fontId="10" fillId="4" borderId="2" xfId="0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8" fillId="5" borderId="1" xfId="2" applyNumberFormat="1" applyFont="1" applyFill="1" applyBorder="1" applyAlignment="1" applyProtection="1">
      <alignment horizontal="center"/>
    </xf>
    <xf numFmtId="0" fontId="7" fillId="6" borderId="1" xfId="2" applyNumberFormat="1" applyFont="1" applyFill="1" applyBorder="1" applyAlignment="1" applyProtection="1">
      <alignment horizontal="center"/>
    </xf>
    <xf numFmtId="0" fontId="5" fillId="7" borderId="1" xfId="2" applyNumberFormat="1" applyFont="1" applyFill="1" applyBorder="1" applyAlignment="1" applyProtection="1">
      <alignment horizontal="center"/>
    </xf>
    <xf numFmtId="0" fontId="7" fillId="8" borderId="1" xfId="2" applyNumberFormat="1" applyFont="1" applyFill="1" applyBorder="1" applyAlignment="1" applyProtection="1">
      <alignment horizontal="center"/>
    </xf>
    <xf numFmtId="0" fontId="5" fillId="9" borderId="1" xfId="2" applyNumberFormat="1" applyFont="1" applyFill="1" applyBorder="1" applyAlignment="1" applyProtection="1">
      <alignment horizontal="center"/>
    </xf>
    <xf numFmtId="0" fontId="7" fillId="10" borderId="1" xfId="2" applyNumberFormat="1" applyFont="1" applyFill="1" applyBorder="1" applyAlignment="1" applyProtection="1">
      <alignment horizontal="center"/>
    </xf>
    <xf numFmtId="0" fontId="14" fillId="0" borderId="0" xfId="0" applyFont="1"/>
    <xf numFmtId="0" fontId="9" fillId="11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center"/>
    </xf>
    <xf numFmtId="0" fontId="7" fillId="8" borderId="1" xfId="0" applyNumberFormat="1" applyFont="1" applyFill="1" applyBorder="1" applyAlignment="1" applyProtection="1">
      <alignment horizontal="center"/>
    </xf>
    <xf numFmtId="0" fontId="7" fillId="6" borderId="1" xfId="0" applyNumberFormat="1" applyFont="1" applyFill="1" applyBorder="1" applyAlignment="1" applyProtection="1">
      <alignment horizontal="center"/>
    </xf>
    <xf numFmtId="0" fontId="5" fillId="9" borderId="1" xfId="0" applyNumberFormat="1" applyFont="1" applyFill="1" applyBorder="1" applyAlignment="1" applyProtection="1">
      <alignment horizontal="center"/>
    </xf>
    <xf numFmtId="0" fontId="8" fillId="5" borderId="1" xfId="0" applyNumberFormat="1" applyFont="1" applyFill="1" applyBorder="1" applyAlignment="1" applyProtection="1">
      <alignment horizontal="center"/>
    </xf>
    <xf numFmtId="0" fontId="7" fillId="10" borderId="1" xfId="0" applyNumberFormat="1" applyFont="1" applyFill="1" applyBorder="1" applyAlignment="1" applyProtection="1">
      <alignment horizontal="center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164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/>
    <xf numFmtId="0" fontId="21" fillId="12" borderId="1" xfId="2" applyNumberFormat="1" applyFont="1" applyFill="1" applyBorder="1" applyAlignment="1" applyProtection="1">
      <alignment horizontal="center"/>
    </xf>
    <xf numFmtId="0" fontId="21" fillId="12" borderId="1" xfId="0" applyNumberFormat="1" applyFont="1" applyFill="1" applyBorder="1" applyAlignment="1" applyProtection="1">
      <alignment horizontal="center"/>
    </xf>
    <xf numFmtId="0" fontId="20" fillId="13" borderId="1" xfId="0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0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17" fillId="0" borderId="3" xfId="0" applyNumberFormat="1" applyFont="1" applyBorder="1" applyAlignment="1">
      <alignment horizontal="center"/>
    </xf>
    <xf numFmtId="164" fontId="17" fillId="0" borderId="4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22" fillId="13" borderId="13" xfId="0" applyFont="1" applyFill="1" applyBorder="1" applyAlignment="1">
      <alignment horizontal="center"/>
    </xf>
    <xf numFmtId="0" fontId="22" fillId="13" borderId="4" xfId="0" applyFont="1" applyFill="1" applyBorder="1" applyAlignment="1">
      <alignment horizontal="center"/>
    </xf>
    <xf numFmtId="0" fontId="22" fillId="13" borderId="3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90"/>
    </xf>
    <xf numFmtId="0" fontId="11" fillId="0" borderId="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6"/>
  <sheetViews>
    <sheetView tabSelected="1" view="pageBreakPreview" zoomScale="130" zoomScaleNormal="90" zoomScaleSheetLayoutView="130" workbookViewId="0"/>
  </sheetViews>
  <sheetFormatPr baseColWidth="10" defaultRowHeight="15"/>
  <cols>
    <col min="1" max="1" width="3.140625" style="8" customWidth="1"/>
    <col min="2" max="2" width="11" bestFit="1" customWidth="1"/>
    <col min="3" max="3" width="15.5703125" customWidth="1"/>
    <col min="4" max="4" width="6.42578125" customWidth="1"/>
    <col min="5" max="5" width="18.85546875" customWidth="1"/>
    <col min="6" max="6" width="18.140625" customWidth="1"/>
    <col min="7" max="7" width="20.5703125" customWidth="1"/>
  </cols>
  <sheetData>
    <row r="2" spans="2:7">
      <c r="B2" s="1" t="s">
        <v>0</v>
      </c>
      <c r="C2" s="85" t="s">
        <v>52</v>
      </c>
      <c r="D2" s="86"/>
      <c r="E2" s="78"/>
      <c r="F2" s="78"/>
      <c r="G2" s="78"/>
    </row>
    <row r="4" spans="2:7" ht="14.45" customHeight="1">
      <c r="B4" s="79" t="s">
        <v>1</v>
      </c>
      <c r="C4" s="80"/>
      <c r="D4" s="81" t="s">
        <v>35</v>
      </c>
      <c r="E4" s="81"/>
      <c r="F4" s="81"/>
      <c r="G4" s="81"/>
    </row>
    <row r="5" spans="2:7" ht="30">
      <c r="B5" s="79"/>
      <c r="C5" s="80"/>
      <c r="D5" s="4" t="s">
        <v>2</v>
      </c>
      <c r="E5" s="4" t="s">
        <v>3</v>
      </c>
      <c r="F5" s="4" t="s">
        <v>4</v>
      </c>
      <c r="G5" s="4" t="s">
        <v>5</v>
      </c>
    </row>
    <row r="6" spans="2:7">
      <c r="B6" s="80">
        <v>1</v>
      </c>
      <c r="C6" s="80"/>
      <c r="D6" s="20">
        <v>52</v>
      </c>
      <c r="E6" s="20">
        <v>12</v>
      </c>
      <c r="F6" s="20">
        <f>E6*2</f>
        <v>24</v>
      </c>
      <c r="G6" s="20">
        <f>D6*F6</f>
        <v>1248</v>
      </c>
    </row>
    <row r="7" spans="2:7">
      <c r="B7" s="82"/>
      <c r="C7" s="82"/>
      <c r="D7" s="18"/>
      <c r="E7" s="19"/>
      <c r="F7" s="18"/>
      <c r="G7" s="18"/>
    </row>
    <row r="8" spans="2:7">
      <c r="B8" s="82"/>
      <c r="C8" s="82"/>
      <c r="D8" s="18"/>
      <c r="E8" s="18"/>
      <c r="F8" s="18"/>
      <c r="G8" s="18"/>
    </row>
    <row r="9" spans="2:7">
      <c r="B9" s="79" t="s">
        <v>6</v>
      </c>
      <c r="C9" s="79"/>
      <c r="D9" s="3"/>
      <c r="E9" s="20">
        <f>SUM(E6:E8)</f>
        <v>12</v>
      </c>
      <c r="F9" s="20">
        <f>SUM(F6:F8)</f>
        <v>24</v>
      </c>
      <c r="G9" s="20">
        <f>SUM(G6:G8)</f>
        <v>1248</v>
      </c>
    </row>
    <row r="11" spans="2:7">
      <c r="B11" s="83" t="s">
        <v>7</v>
      </c>
      <c r="C11" s="84"/>
      <c r="D11" s="2">
        <v>2</v>
      </c>
    </row>
    <row r="13" spans="2:7" ht="50.25" customHeight="1">
      <c r="B13" s="5" t="s">
        <v>8</v>
      </c>
      <c r="C13" s="79" t="s">
        <v>9</v>
      </c>
      <c r="D13" s="79"/>
      <c r="E13" s="4" t="s">
        <v>10</v>
      </c>
      <c r="F13" s="4" t="s">
        <v>36</v>
      </c>
    </row>
    <row r="14" spans="2:7">
      <c r="B14" s="6" t="s">
        <v>11</v>
      </c>
      <c r="C14" s="70">
        <v>10.158896</v>
      </c>
      <c r="D14" s="71"/>
      <c r="E14" s="31">
        <f>IF(C14&gt;=D$11,(C14*100)/SUMIF(C14:D21,CONCATENATE("&gt;=",D$11)),0)</f>
        <v>10.1588960101589</v>
      </c>
      <c r="F14" s="2">
        <f>'PRECAMPAÑA BCS (12 min.)'!H5</f>
        <v>135</v>
      </c>
    </row>
    <row r="15" spans="2:7">
      <c r="B15" s="6" t="s">
        <v>12</v>
      </c>
      <c r="C15" s="70">
        <v>17.005149599999999</v>
      </c>
      <c r="D15" s="71"/>
      <c r="E15" s="31">
        <f>IF(C15&gt;=D$11,(C15*100)/SUMIF(C14:D21,CONCATENATE("&gt;=",D$11)),0)</f>
        <v>17.005149617005152</v>
      </c>
      <c r="F15" s="2">
        <f>'PRECAMPAÑA BCS (12 min.)'!H6</f>
        <v>195</v>
      </c>
    </row>
    <row r="16" spans="2:7">
      <c r="B16" s="6" t="s">
        <v>13</v>
      </c>
      <c r="C16" s="70">
        <v>24.5413797</v>
      </c>
      <c r="D16" s="71"/>
      <c r="E16" s="31">
        <f>IF(C16&gt;=D$11,(C16*100)/SUMIF(C14:D21,CONCATENATE("&gt;=",D$11)),0)</f>
        <v>24.541379724541386</v>
      </c>
      <c r="F16" s="2">
        <f>'PRECAMPAÑA BCS (12 min.)'!H7</f>
        <v>261</v>
      </c>
    </row>
    <row r="17" spans="2:7">
      <c r="B17" s="6" t="s">
        <v>14</v>
      </c>
      <c r="C17" s="70">
        <v>13.248681100000001</v>
      </c>
      <c r="D17" s="71"/>
      <c r="E17" s="31">
        <f>IF(C17&gt;=D$11,(C17*100)/SUMIF(C14:D21,CONCATENATE("&gt;=",D$11)),0)</f>
        <v>13.248681113248685</v>
      </c>
      <c r="F17" s="2">
        <f>'PRECAMPAÑA BCS (12 min.)'!H8</f>
        <v>162</v>
      </c>
    </row>
    <row r="18" spans="2:7">
      <c r="B18" s="6" t="s">
        <v>15</v>
      </c>
      <c r="C18" s="72">
        <v>10.158896</v>
      </c>
      <c r="D18" s="73"/>
      <c r="E18" s="31">
        <f>IF(C18&gt;=D$11,(C18*100)/SUMIF(C14:D21,CONCATENATE("&gt;=",D$11)),0)</f>
        <v>10.1588960101589</v>
      </c>
      <c r="F18" s="2">
        <f>'PRECAMPAÑA BCS (12 min.)'!H9</f>
        <v>135</v>
      </c>
    </row>
    <row r="19" spans="2:7">
      <c r="B19" s="6" t="s">
        <v>16</v>
      </c>
      <c r="C19" s="70">
        <v>6.6687231699999998</v>
      </c>
      <c r="D19" s="71"/>
      <c r="E19" s="31">
        <f>IF(C19&gt;=D$11,(C19*100)/SUMIF(C14:D21,CONCATENATE("&gt;=",D$11)),0)</f>
        <v>6.6687231766687241</v>
      </c>
      <c r="F19" s="2">
        <f>'PRECAMPAÑA BCS (12 min.)'!H10</f>
        <v>105</v>
      </c>
    </row>
    <row r="20" spans="2:7">
      <c r="B20" s="6" t="s">
        <v>53</v>
      </c>
      <c r="C20" s="70">
        <v>2.4123994299999998</v>
      </c>
      <c r="D20" s="71"/>
      <c r="E20" s="51">
        <f>IF(C20&gt;=D$11,(C20*100)/SUMIF(C14:D21,CONCATENATE("&gt;=",D$11)),0)</f>
        <v>2.4123994324123998</v>
      </c>
      <c r="F20" s="2">
        <f>'PRECAMPAÑA BCS (12 min.)'!H11</f>
        <v>68</v>
      </c>
    </row>
    <row r="21" spans="2:7">
      <c r="B21" s="6" t="s">
        <v>17</v>
      </c>
      <c r="C21" s="70">
        <v>15.805874899999999</v>
      </c>
      <c r="D21" s="71"/>
      <c r="E21" s="31">
        <f>IF(C21&gt;=D$11,(C21*100)/SUMIF(C14:D21,CONCATENATE("&gt;=",D$11)),0)</f>
        <v>15.805874915805877</v>
      </c>
      <c r="F21" s="2">
        <f>'PRECAMPAÑA BCS (12 min.)'!H12</f>
        <v>184</v>
      </c>
    </row>
    <row r="22" spans="2:7">
      <c r="B22" s="1" t="s">
        <v>6</v>
      </c>
      <c r="C22" s="77">
        <f>SUM(C14:C21)</f>
        <v>99.999999899999978</v>
      </c>
      <c r="D22" s="77"/>
      <c r="E22" s="31">
        <f>SUM(E14:E21)</f>
        <v>100.00000000000001</v>
      </c>
      <c r="F22" s="2">
        <f>SUM(F14:F21)</f>
        <v>1245</v>
      </c>
    </row>
    <row r="23" spans="2:7">
      <c r="G23" s="7"/>
    </row>
    <row r="24" spans="2:7" ht="15" customHeight="1">
      <c r="B24" s="76"/>
      <c r="C24" s="76"/>
      <c r="D24" s="76"/>
      <c r="E24" s="76"/>
      <c r="G24" s="7"/>
    </row>
    <row r="25" spans="2:7" ht="15.75" thickBot="1">
      <c r="G25" s="7"/>
    </row>
    <row r="26" spans="2:7" ht="15.75" thickBot="1">
      <c r="B26" s="74" t="s">
        <v>50</v>
      </c>
      <c r="C26" s="75"/>
      <c r="D26" s="75"/>
      <c r="E26" s="75"/>
      <c r="F26" s="32">
        <f>G9-F22</f>
        <v>3</v>
      </c>
    </row>
  </sheetData>
  <dataConsolidate/>
  <mergeCells count="21">
    <mergeCell ref="B8:C8"/>
    <mergeCell ref="B9:C9"/>
    <mergeCell ref="B11:C11"/>
    <mergeCell ref="C13:D13"/>
    <mergeCell ref="C2:D2"/>
    <mergeCell ref="E2:G2"/>
    <mergeCell ref="B4:C5"/>
    <mergeCell ref="D4:G4"/>
    <mergeCell ref="B6:C6"/>
    <mergeCell ref="B7:C7"/>
    <mergeCell ref="C15:D15"/>
    <mergeCell ref="C14:D14"/>
    <mergeCell ref="C17:D17"/>
    <mergeCell ref="C18:D18"/>
    <mergeCell ref="B26:E26"/>
    <mergeCell ref="B24:E24"/>
    <mergeCell ref="C21:D21"/>
    <mergeCell ref="C22:D22"/>
    <mergeCell ref="C19:D19"/>
    <mergeCell ref="C16:D16"/>
    <mergeCell ref="C20:D20"/>
  </mergeCells>
  <phoneticPr fontId="19" type="noConversion"/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6"/>
  <sheetViews>
    <sheetView zoomScaleNormal="100" workbookViewId="0"/>
  </sheetViews>
  <sheetFormatPr baseColWidth="10" defaultRowHeight="12.75"/>
  <cols>
    <col min="1" max="1" width="23" style="9" customWidth="1"/>
    <col min="2" max="4" width="20" style="9" customWidth="1"/>
    <col min="5" max="5" width="30.85546875" style="9" bestFit="1" customWidth="1"/>
    <col min="6" max="6" width="26.7109375" style="9" bestFit="1" customWidth="1"/>
    <col min="7" max="7" width="15.85546875" style="9" customWidth="1"/>
    <col min="8" max="8" width="16.42578125" style="9" customWidth="1"/>
    <col min="9" max="16384" width="11.42578125" style="9"/>
  </cols>
  <sheetData>
    <row r="2" spans="1:9" ht="43.15" customHeight="1">
      <c r="A2" s="89" t="str">
        <f>CONCATENATE("
CALCULO DE DISTRIBUCIÓN DE LOS MENSAJES DE PRECAMPAÑA PARA EL PROCESO ELECTORAL ",'PREMISAS BCS '!C2)</f>
        <v xml:space="preserve">
CALCULO DE DISTRIBUCIÓN DE LOS MENSAJES DE PRECAMPAÑA PARA EL PROCESO ELECTORAL BAJA CALIFORNIA SUR</v>
      </c>
      <c r="B2" s="89"/>
      <c r="C2" s="89"/>
      <c r="D2" s="89"/>
      <c r="E2" s="89"/>
      <c r="F2" s="89"/>
      <c r="G2" s="89"/>
      <c r="H2" s="89"/>
    </row>
    <row r="3" spans="1:9" ht="32.450000000000003" customHeight="1">
      <c r="A3" s="90" t="s">
        <v>18</v>
      </c>
      <c r="B3" s="92" t="str">
        <f>CONCATENATE("DURACIÓN: ",'PREMISAS BCS '!D6," DÍAS
TOTAL DE PROMOCIONALES DE 30 SEGUNDOS EN CADA ESTACIÓN DE RADIO O CANAL DE TELEVISIÓN:  ", ('PREMISAS BCS '!G$6), " Promocionales")</f>
        <v>DURACIÓN: 52 DÍAS
TOTAL DE PROMOCIONALES DE 30 SEGUNDOS EN CADA ESTACIÓN DE RADIO O CANAL DE TELEVISIÓN:  1248 Promocionales</v>
      </c>
      <c r="C3" s="92"/>
      <c r="D3" s="92"/>
      <c r="E3" s="92"/>
      <c r="F3" s="92"/>
      <c r="G3" s="90" t="s">
        <v>19</v>
      </c>
      <c r="H3" s="90" t="s">
        <v>20</v>
      </c>
    </row>
    <row r="4" spans="1:9" ht="108.75" customHeight="1">
      <c r="A4" s="91"/>
      <c r="B4" s="10" t="str">
        <f>CONCATENATE(('PREMISAS BCS '!G$6)*0.3," promocionales (30%)
 Se distribuyen de manera igualitaria entre el número de partidos contendientes
(A)")</f>
        <v>374.4 promocionales (30%)
 Se distribuyen de manera igualitaria entre el número de partidos contendientes
(A)</v>
      </c>
      <c r="C4" s="10" t="s">
        <v>21</v>
      </c>
      <c r="D4" s="10" t="s">
        <v>22</v>
      </c>
      <c r="E4" s="10" t="str">
        <f>CONCATENATE(('PREMISAS BCS '!G$6)*0.7," promocionales 
(70% Distribución Proporcional)
% Fuerza Electoral de los partidos con Representación en el Congreso 
(C) ")</f>
        <v xml:space="preserve">873.6 promocionales 
(70% Distribución Proporcional)
% Fuerza Electoral de los partidos con Representación en el Congreso 
(C) </v>
      </c>
      <c r="F4" s="10" t="s">
        <v>23</v>
      </c>
      <c r="G4" s="91"/>
      <c r="H4" s="91"/>
    </row>
    <row r="5" spans="1:9" ht="28.15" customHeight="1">
      <c r="A5" s="6" t="s">
        <v>24</v>
      </c>
      <c r="B5" s="11">
        <f>TRUNC(TRUNC(('PREMISAS BCS '!G$6)*0.3)/COUNTA(A$5:A$12))</f>
        <v>46</v>
      </c>
      <c r="C5" s="12">
        <f>TRUNC(('PREMISAS BCS '!G$6)*0.3)/COUNTA(A$5:A$12) - TRUNC(TRUNC(('PREMISAS BCS '!G$6)*0.3)/COUNTA(A$5:A$12))</f>
        <v>0.75</v>
      </c>
      <c r="D5" s="12">
        <f>'PREMISAS BCS '!E14</f>
        <v>10.1588960101589</v>
      </c>
      <c r="E5" s="11">
        <f>TRUNC((D5*TRUNC(('PREMISAS BCS '!G$6)*0.7))/100,0)</f>
        <v>88</v>
      </c>
      <c r="F5" s="13">
        <f>(((D5*TRUNC(('PREMISAS BCS '!G$6)*0.7))/100) - TRUNC((D5*TRUNC(('PREMISAS BCS '!G$6)*0.7))/100))</f>
        <v>0.68716216868719471</v>
      </c>
      <c r="G5" s="11">
        <f t="shared" ref="G5:G12" si="0">SUM(B5,E5)</f>
        <v>134</v>
      </c>
      <c r="H5" s="11">
        <f>IF((ROUND(C$13,0)+ROUND(F$13,0)+('PREMISAS BCS '!G$6-(TRUNC('PREMISAS BCS '!G$6*0.3)+TRUNC('PREMISAS BCS '!G$6*0.7))))&gt;=COUNTA(A$5:A$12),G5+1,G5)</f>
        <v>135</v>
      </c>
      <c r="I5" s="30"/>
    </row>
    <row r="6" spans="1:9" ht="28.15" customHeight="1">
      <c r="A6" s="6" t="s">
        <v>25</v>
      </c>
      <c r="B6" s="11">
        <f>TRUNC(TRUNC(('PREMISAS BCS '!G$6)*0.3)/COUNTA(A$5:A$12))</f>
        <v>46</v>
      </c>
      <c r="C6" s="12">
        <f>TRUNC(('PREMISAS BCS '!G$6)*0.3)/COUNTA(A$5:A$12) - TRUNC(TRUNC(('PREMISAS BCS '!G$6)*0.3)/COUNTA(A$5:A$12))</f>
        <v>0.75</v>
      </c>
      <c r="D6" s="12">
        <f>'PREMISAS BCS '!E15</f>
        <v>17.005149617005152</v>
      </c>
      <c r="E6" s="11">
        <f>TRUNC((D6*TRUNC(('PREMISAS BCS '!G$6)*0.7))/100,0)</f>
        <v>148</v>
      </c>
      <c r="F6" s="13">
        <f>(((D6*TRUNC(('PREMISAS BCS '!G$6)*0.7))/100) - TRUNC((D6*TRUNC(('PREMISAS BCS '!G$6)*0.7))/100))</f>
        <v>0.45495615645498333</v>
      </c>
      <c r="G6" s="11">
        <f t="shared" si="0"/>
        <v>194</v>
      </c>
      <c r="H6" s="11">
        <f>IF((ROUND(C$13,0)+ROUND(F$13,0)+('PREMISAS BCS '!G$6-(TRUNC('PREMISAS BCS '!G$6*0.3)+TRUNC('PREMISAS BCS '!G$6*0.7))))&gt;=COUNTA(A$5:A$12),G6+1,G6)</f>
        <v>195</v>
      </c>
      <c r="I6" s="30"/>
    </row>
    <row r="7" spans="1:9" ht="28.15" customHeight="1">
      <c r="A7" s="6" t="s">
        <v>26</v>
      </c>
      <c r="B7" s="11">
        <f>TRUNC(TRUNC(('PREMISAS BCS '!G$6)*0.3)/COUNTA(A$5:A$12))</f>
        <v>46</v>
      </c>
      <c r="C7" s="12">
        <f>TRUNC(('PREMISAS BCS '!G$6)*0.3)/COUNTA(A$5:A$12) - TRUNC(TRUNC(('PREMISAS BCS '!G$6)*0.3)/COUNTA(A$5:A$12))</f>
        <v>0.75</v>
      </c>
      <c r="D7" s="12">
        <f>'PREMISAS BCS '!E16</f>
        <v>24.541379724541386</v>
      </c>
      <c r="E7" s="11">
        <f>TRUNC((D7*TRUNC(('PREMISAS BCS '!G$6)*0.7))/100,0)</f>
        <v>214</v>
      </c>
      <c r="F7" s="13">
        <f>(((D7*TRUNC(('PREMISAS BCS '!G$6)*0.7))/100) - TRUNC((D7*TRUNC(('PREMISAS BCS '!G$6)*0.7))/100))</f>
        <v>0.2462449952463146</v>
      </c>
      <c r="G7" s="11">
        <f t="shared" si="0"/>
        <v>260</v>
      </c>
      <c r="H7" s="11">
        <f>IF((ROUND(C$13,0)+ROUND(F$13,0)+('PREMISAS BCS '!G$6-(TRUNC('PREMISAS BCS '!G$6*0.3)+TRUNC('PREMISAS BCS '!G$6*0.7))))&gt;=COUNTA(A$5:A$12),G7+1,G7)</f>
        <v>261</v>
      </c>
      <c r="I7" s="30"/>
    </row>
    <row r="8" spans="1:9" ht="28.15" customHeight="1">
      <c r="A8" s="6" t="s">
        <v>27</v>
      </c>
      <c r="B8" s="11">
        <f>TRUNC(TRUNC(('PREMISAS BCS '!G$6)*0.3)/COUNTA(A$5:A$12))</f>
        <v>46</v>
      </c>
      <c r="C8" s="12">
        <f>TRUNC(('PREMISAS BCS '!G$6)*0.3)/COUNTA(A$5:A$12) - TRUNC(TRUNC(('PREMISAS BCS '!G$6)*0.3)/COUNTA(A$5:A$12))</f>
        <v>0.75</v>
      </c>
      <c r="D8" s="12">
        <f>'PREMISAS BCS '!E17</f>
        <v>13.248681113248685</v>
      </c>
      <c r="E8" s="11">
        <f>TRUNC((D8*TRUNC(('PREMISAS BCS '!G$6)*0.7))/100,0)</f>
        <v>115</v>
      </c>
      <c r="F8" s="13">
        <f>(((D8*TRUNC(('PREMISAS BCS '!G$6)*0.7))/100) - TRUNC((D8*TRUNC(('PREMISAS BCS '!G$6)*0.7))/100))</f>
        <v>0.66098611866101464</v>
      </c>
      <c r="G8" s="11">
        <f t="shared" si="0"/>
        <v>161</v>
      </c>
      <c r="H8" s="11">
        <f>IF((ROUND(C$13,0)+ROUND(F$13,0)+('PREMISAS BCS '!G$6-(TRUNC('PREMISAS BCS '!G$6*0.3)+TRUNC('PREMISAS BCS '!G$6*0.7))))&gt;=COUNTA(A$5:A$12),G8+1,G8)</f>
        <v>162</v>
      </c>
      <c r="I8" s="30"/>
    </row>
    <row r="9" spans="1:9" ht="28.15" customHeight="1">
      <c r="A9" s="6" t="s">
        <v>28</v>
      </c>
      <c r="B9" s="11">
        <f>TRUNC(TRUNC(('PREMISAS BCS '!G$6)*0.3)/COUNTA(A$5:A$12))</f>
        <v>46</v>
      </c>
      <c r="C9" s="12">
        <f>TRUNC(('PREMISAS BCS '!G$6)*0.3)/COUNTA(A$5:A$12) - TRUNC(TRUNC(('PREMISAS BCS '!G$6)*0.3)/COUNTA(A$5:A$12))</f>
        <v>0.75</v>
      </c>
      <c r="D9" s="12">
        <f>'PREMISAS BCS '!E18</f>
        <v>10.1588960101589</v>
      </c>
      <c r="E9" s="11">
        <f>TRUNC((D9*TRUNC(('PREMISAS BCS '!G$6)*0.7))/100,0)</f>
        <v>88</v>
      </c>
      <c r="F9" s="13">
        <f>(((D9*TRUNC(('PREMISAS BCS '!G$6)*0.7))/100) - TRUNC((D9*TRUNC(('PREMISAS BCS '!G$6)*0.7))/100))</f>
        <v>0.68716216868719471</v>
      </c>
      <c r="G9" s="11">
        <f t="shared" si="0"/>
        <v>134</v>
      </c>
      <c r="H9" s="11">
        <f>IF((ROUND(C$13,0)+ROUND(F$13,0)+('PREMISAS BCS '!G$6-(TRUNC('PREMISAS BCS '!G$6*0.3)+TRUNC('PREMISAS BCS '!G$6*0.7))))&gt;=COUNTA(A$5:A$12),G9+1,G9)</f>
        <v>135</v>
      </c>
      <c r="I9" s="30"/>
    </row>
    <row r="10" spans="1:9" ht="28.15" customHeight="1">
      <c r="A10" s="6" t="s">
        <v>29</v>
      </c>
      <c r="B10" s="11">
        <f>TRUNC(TRUNC(('PREMISAS BCS '!G$6)*0.3)/COUNTA(A$5:A$12))</f>
        <v>46</v>
      </c>
      <c r="C10" s="12">
        <f>TRUNC(('PREMISAS BCS '!G$6)*0.3)/COUNTA(A$5:A$12) - TRUNC(TRUNC(('PREMISAS BCS '!G$6)*0.3)/COUNTA(A$5:A$12))</f>
        <v>0.75</v>
      </c>
      <c r="D10" s="12">
        <f>'PREMISAS BCS '!E19</f>
        <v>6.6687231766687241</v>
      </c>
      <c r="E10" s="11">
        <f>TRUNC((D10*TRUNC(('PREMISAS BCS '!G$6)*0.7))/100,0)</f>
        <v>58</v>
      </c>
      <c r="F10" s="13">
        <f>(((D10*TRUNC(('PREMISAS BCS '!G$6)*0.7))/100) - TRUNC((D10*TRUNC(('PREMISAS BCS '!G$6)*0.7))/100))</f>
        <v>0.21795333231795411</v>
      </c>
      <c r="G10" s="11">
        <f t="shared" si="0"/>
        <v>104</v>
      </c>
      <c r="H10" s="11">
        <f>IF((ROUND(C$13,0)+ROUND(F$13,0)+('PREMISAS BCS '!G$6-(TRUNC('PREMISAS BCS '!G$6*0.3)+TRUNC('PREMISAS BCS '!G$6*0.7))))&gt;=COUNTA(A$5:A$12),G10+1,G10)</f>
        <v>105</v>
      </c>
      <c r="I10" s="30"/>
    </row>
    <row r="11" spans="1:9" ht="28.15" customHeight="1">
      <c r="A11" s="6" t="s">
        <v>54</v>
      </c>
      <c r="B11" s="11">
        <f>TRUNC(TRUNC(('PREMISAS BCS '!G$6)*0.3)/COUNTA(A$5:A$12))</f>
        <v>46</v>
      </c>
      <c r="C11" s="12">
        <f>TRUNC(('PREMISAS BCS '!G$6)*0.3)/COUNTA(A$5:A$12) - TRUNC(TRUNC(('PREMISAS BCS '!G$6)*0.3)/COUNTA(A$5:A$12))</f>
        <v>0.75</v>
      </c>
      <c r="D11" s="12">
        <f>'PREMISAS BCS '!E20</f>
        <v>2.4123994324123998</v>
      </c>
      <c r="E11" s="11">
        <f>TRUNC((D11*TRUNC(('PREMISAS BCS '!G$6)*0.7))/100,0)</f>
        <v>21</v>
      </c>
      <c r="F11" s="13">
        <f>(((D11*TRUNC(('PREMISAS BCS '!G$6)*0.7))/100) - TRUNC((D11*TRUNC(('PREMISAS BCS '!G$6)*0.7))/100))</f>
        <v>6.0247044960252794E-2</v>
      </c>
      <c r="G11" s="11">
        <f t="shared" si="0"/>
        <v>67</v>
      </c>
      <c r="H11" s="11">
        <f>IF((ROUND(C$13,0)+ROUND(F$13,0)+('PREMISAS BCS '!G$6-(TRUNC('PREMISAS BCS '!G$6*0.3)+TRUNC('PREMISAS BCS '!G$6*0.7))))&gt;=COUNTA(A$5:A$12),G11+1,G11)</f>
        <v>68</v>
      </c>
      <c r="I11" s="30"/>
    </row>
    <row r="12" spans="1:9" ht="28.15" customHeight="1">
      <c r="A12" s="6" t="s">
        <v>30</v>
      </c>
      <c r="B12" s="11">
        <f>TRUNC(TRUNC(('PREMISAS BCS '!G$6)*0.3)/COUNTA(A$5:A$12))</f>
        <v>46</v>
      </c>
      <c r="C12" s="12">
        <f>TRUNC(('PREMISAS BCS '!G$6)*0.3)/COUNTA(A$5:A$12) - TRUNC(TRUNC(('PREMISAS BCS '!G$6)*0.3)/COUNTA(A$5:A$12))</f>
        <v>0.75</v>
      </c>
      <c r="D12" s="12">
        <f>'PREMISAS BCS '!E21</f>
        <v>15.805874915805877</v>
      </c>
      <c r="E12" s="11">
        <f>TRUNC((D12*TRUNC(('PREMISAS BCS '!G$6)*0.7))/100,0)</f>
        <v>137</v>
      </c>
      <c r="F12" s="13">
        <f>(((D12*TRUNC(('PREMISAS BCS '!G$6)*0.7))/100) - TRUNC((D12*TRUNC(('PREMISAS BCS '!G$6)*0.7))/100))</f>
        <v>0.98528801498531493</v>
      </c>
      <c r="G12" s="11">
        <f t="shared" si="0"/>
        <v>183</v>
      </c>
      <c r="H12" s="11">
        <f>IF((ROUND(C$13,0)+ROUND(F$13,0)+('PREMISAS BCS '!G$6-(TRUNC('PREMISAS BCS '!G$6*0.3)+TRUNC('PREMISAS BCS '!G$6*0.7))))&gt;=COUNTA(A$5:A$12),G12+1,G12)</f>
        <v>184</v>
      </c>
      <c r="I12" s="30"/>
    </row>
    <row r="13" spans="1:9" ht="23.25" customHeight="1">
      <c r="A13" s="14" t="s">
        <v>6</v>
      </c>
      <c r="B13" s="15">
        <f t="shared" ref="B13:H13" si="1">SUM(B5:B12)</f>
        <v>368</v>
      </c>
      <c r="C13" s="16">
        <f t="shared" si="1"/>
        <v>6</v>
      </c>
      <c r="D13" s="16">
        <f t="shared" si="1"/>
        <v>100.00000000000001</v>
      </c>
      <c r="E13" s="15">
        <f t="shared" si="1"/>
        <v>869</v>
      </c>
      <c r="F13" s="17">
        <f t="shared" si="1"/>
        <v>4.0000000000002238</v>
      </c>
      <c r="G13" s="15">
        <f t="shared" si="1"/>
        <v>1237</v>
      </c>
      <c r="H13" s="15">
        <f t="shared" si="1"/>
        <v>1245</v>
      </c>
      <c r="I13" s="30"/>
    </row>
    <row r="15" spans="1:9" ht="13.5" thickBot="1"/>
    <row r="16" spans="1:9" ht="15.75" thickBot="1">
      <c r="A16" s="87" t="s">
        <v>50</v>
      </c>
      <c r="B16" s="88"/>
      <c r="C16" s="28">
        <f>'PREMISAS BCS '!F26</f>
        <v>3</v>
      </c>
      <c r="D16" s="29"/>
    </row>
  </sheetData>
  <mergeCells count="6">
    <mergeCell ref="A16:B16"/>
    <mergeCell ref="A2:H2"/>
    <mergeCell ref="A3:A4"/>
    <mergeCell ref="B3:F3"/>
    <mergeCell ref="G3:G4"/>
    <mergeCell ref="H3:H4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A52"/>
  <sheetViews>
    <sheetView zoomScale="70" zoomScaleNormal="70" workbookViewId="0">
      <selection sqref="A1:AB1"/>
    </sheetView>
  </sheetViews>
  <sheetFormatPr baseColWidth="10" defaultRowHeight="15"/>
  <cols>
    <col min="1" max="1" width="11.42578125" style="8"/>
    <col min="2" max="2" width="8.85546875" customWidth="1"/>
    <col min="3" max="3" width="8.5703125" customWidth="1"/>
    <col min="4" max="4" width="8.28515625" customWidth="1"/>
    <col min="5" max="5" width="9.7109375" customWidth="1"/>
    <col min="6" max="6" width="9.5703125" customWidth="1"/>
    <col min="7" max="8" width="8.5703125" customWidth="1"/>
    <col min="9" max="9" width="9.7109375" customWidth="1"/>
    <col min="10" max="10" width="9.28515625" customWidth="1"/>
    <col min="11" max="11" width="7.85546875" customWidth="1"/>
    <col min="12" max="12" width="9.28515625" customWidth="1"/>
    <col min="13" max="13" width="9.140625" customWidth="1"/>
    <col min="14" max="14" width="8.85546875" customWidth="1"/>
    <col min="15" max="15" width="8.5703125" customWidth="1"/>
    <col min="16" max="16" width="10" customWidth="1"/>
    <col min="17" max="17" width="9" customWidth="1"/>
    <col min="18" max="46" width="7.7109375" customWidth="1"/>
    <col min="47" max="53" width="8.28515625" bestFit="1" customWidth="1"/>
    <col min="54" max="54" width="10.5703125" customWidth="1"/>
  </cols>
  <sheetData>
    <row r="1" spans="1:53" s="8" customFormat="1" ht="23.25">
      <c r="A1" s="93" t="s">
        <v>64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</row>
    <row r="2" spans="1:53" s="8" customFormat="1" ht="23.25">
      <c r="A2" s="93" t="s">
        <v>49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</row>
    <row r="3" spans="1:53" s="8" customFormat="1"/>
    <row r="4" spans="1:53" s="8" customFormat="1" ht="15" customHeight="1">
      <c r="A4" s="95" t="s">
        <v>31</v>
      </c>
      <c r="B4" s="96" t="s">
        <v>55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  <c r="X4" s="98" t="s">
        <v>56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</row>
    <row r="5" spans="1:53" s="8" customFormat="1">
      <c r="A5" s="95"/>
      <c r="B5" s="57" t="s">
        <v>57</v>
      </c>
      <c r="C5" s="57" t="s">
        <v>58</v>
      </c>
      <c r="D5" s="57" t="s">
        <v>59</v>
      </c>
      <c r="E5" s="57" t="s">
        <v>60</v>
      </c>
      <c r="F5" s="57" t="s">
        <v>61</v>
      </c>
      <c r="G5" s="57" t="s">
        <v>62</v>
      </c>
      <c r="H5" s="57" t="s">
        <v>63</v>
      </c>
      <c r="I5" s="57" t="s">
        <v>57</v>
      </c>
      <c r="J5" s="57" t="s">
        <v>58</v>
      </c>
      <c r="K5" s="57" t="s">
        <v>59</v>
      </c>
      <c r="L5" s="57" t="s">
        <v>60</v>
      </c>
      <c r="M5" s="57" t="s">
        <v>61</v>
      </c>
      <c r="N5" s="57" t="s">
        <v>62</v>
      </c>
      <c r="O5" s="57" t="s">
        <v>63</v>
      </c>
      <c r="P5" s="57" t="s">
        <v>57</v>
      </c>
      <c r="Q5" s="57" t="s">
        <v>58</v>
      </c>
      <c r="R5" s="57" t="s">
        <v>59</v>
      </c>
      <c r="S5" s="57" t="s">
        <v>60</v>
      </c>
      <c r="T5" s="57" t="s">
        <v>61</v>
      </c>
      <c r="U5" s="57" t="s">
        <v>62</v>
      </c>
      <c r="V5" s="57" t="s">
        <v>63</v>
      </c>
      <c r="W5" s="57" t="s">
        <v>57</v>
      </c>
      <c r="X5" s="57" t="s">
        <v>58</v>
      </c>
      <c r="Y5" s="57" t="s">
        <v>59</v>
      </c>
      <c r="Z5" s="57" t="s">
        <v>60</v>
      </c>
      <c r="AA5" s="57" t="s">
        <v>61</v>
      </c>
      <c r="AB5" s="57" t="s">
        <v>62</v>
      </c>
      <c r="AC5" s="57" t="s">
        <v>63</v>
      </c>
      <c r="AD5" s="57" t="s">
        <v>57</v>
      </c>
      <c r="AE5" s="57" t="s">
        <v>58</v>
      </c>
      <c r="AF5" s="57" t="s">
        <v>59</v>
      </c>
      <c r="AG5" s="57" t="s">
        <v>60</v>
      </c>
      <c r="AH5" s="57" t="s">
        <v>61</v>
      </c>
      <c r="AI5" s="57" t="s">
        <v>62</v>
      </c>
      <c r="AJ5" s="57" t="s">
        <v>63</v>
      </c>
      <c r="AK5" s="57" t="s">
        <v>57</v>
      </c>
      <c r="AL5" s="57" t="s">
        <v>58</v>
      </c>
      <c r="AM5" s="57" t="s">
        <v>59</v>
      </c>
      <c r="AN5" s="57" t="s">
        <v>60</v>
      </c>
      <c r="AO5" s="57" t="s">
        <v>61</v>
      </c>
      <c r="AP5" s="57" t="s">
        <v>62</v>
      </c>
      <c r="AQ5" s="57" t="s">
        <v>63</v>
      </c>
      <c r="AR5" s="57" t="s">
        <v>57</v>
      </c>
      <c r="AS5" s="57" t="s">
        <v>58</v>
      </c>
      <c r="AT5" s="57" t="s">
        <v>59</v>
      </c>
      <c r="AU5" s="57" t="s">
        <v>60</v>
      </c>
      <c r="AV5" s="57" t="s">
        <v>61</v>
      </c>
      <c r="AW5" s="57" t="s">
        <v>62</v>
      </c>
      <c r="AX5" s="57" t="s">
        <v>63</v>
      </c>
      <c r="AY5" s="57" t="s">
        <v>57</v>
      </c>
      <c r="AZ5" s="57" t="s">
        <v>58</v>
      </c>
      <c r="BA5" s="57" t="s">
        <v>59</v>
      </c>
    </row>
    <row r="6" spans="1:53" s="8" customFormat="1">
      <c r="A6" s="95"/>
      <c r="B6" s="57">
        <v>10</v>
      </c>
      <c r="C6" s="57">
        <v>11</v>
      </c>
      <c r="D6" s="57">
        <v>12</v>
      </c>
      <c r="E6" s="57">
        <v>13</v>
      </c>
      <c r="F6" s="57">
        <v>14</v>
      </c>
      <c r="G6" s="57">
        <v>15</v>
      </c>
      <c r="H6" s="57">
        <v>16</v>
      </c>
      <c r="I6" s="57">
        <v>17</v>
      </c>
      <c r="J6" s="57">
        <v>18</v>
      </c>
      <c r="K6" s="57">
        <v>19</v>
      </c>
      <c r="L6" s="57">
        <v>20</v>
      </c>
      <c r="M6" s="57">
        <v>21</v>
      </c>
      <c r="N6" s="57">
        <v>22</v>
      </c>
      <c r="O6" s="57">
        <v>23</v>
      </c>
      <c r="P6" s="57">
        <v>24</v>
      </c>
      <c r="Q6" s="57">
        <v>25</v>
      </c>
      <c r="R6" s="57">
        <v>26</v>
      </c>
      <c r="S6" s="57">
        <v>27</v>
      </c>
      <c r="T6" s="57">
        <v>28</v>
      </c>
      <c r="U6" s="57">
        <v>29</v>
      </c>
      <c r="V6" s="57">
        <v>30</v>
      </c>
      <c r="W6" s="57">
        <v>31</v>
      </c>
      <c r="X6" s="57">
        <v>1</v>
      </c>
      <c r="Y6" s="57">
        <v>2</v>
      </c>
      <c r="Z6" s="57">
        <v>3</v>
      </c>
      <c r="AA6" s="57">
        <v>4</v>
      </c>
      <c r="AB6" s="57">
        <v>5</v>
      </c>
      <c r="AC6" s="57">
        <v>6</v>
      </c>
      <c r="AD6" s="57">
        <v>7</v>
      </c>
      <c r="AE6" s="57">
        <v>8</v>
      </c>
      <c r="AF6" s="57">
        <v>9</v>
      </c>
      <c r="AG6" s="57">
        <v>10</v>
      </c>
      <c r="AH6" s="57">
        <v>11</v>
      </c>
      <c r="AI6" s="57">
        <v>12</v>
      </c>
      <c r="AJ6" s="57">
        <v>13</v>
      </c>
      <c r="AK6" s="57">
        <v>14</v>
      </c>
      <c r="AL6" s="57">
        <v>15</v>
      </c>
      <c r="AM6" s="57">
        <v>16</v>
      </c>
      <c r="AN6" s="57">
        <v>17</v>
      </c>
      <c r="AO6" s="57">
        <v>18</v>
      </c>
      <c r="AP6" s="57">
        <v>19</v>
      </c>
      <c r="AQ6" s="57">
        <v>20</v>
      </c>
      <c r="AR6" s="57">
        <v>21</v>
      </c>
      <c r="AS6" s="57">
        <v>22</v>
      </c>
      <c r="AT6" s="57">
        <v>23</v>
      </c>
      <c r="AU6" s="57">
        <v>24</v>
      </c>
      <c r="AV6" s="57">
        <v>25</v>
      </c>
      <c r="AW6" s="57">
        <v>26</v>
      </c>
      <c r="AX6" s="57">
        <v>27</v>
      </c>
      <c r="AY6" s="57">
        <v>28</v>
      </c>
      <c r="AZ6" s="57">
        <v>29</v>
      </c>
      <c r="BA6" s="57">
        <v>30</v>
      </c>
    </row>
    <row r="7" spans="1:53" s="27" customFormat="1">
      <c r="A7" s="52">
        <v>1</v>
      </c>
      <c r="B7" s="35" t="s">
        <v>14</v>
      </c>
      <c r="C7" s="48" t="s">
        <v>16</v>
      </c>
      <c r="D7" s="46" t="s">
        <v>15</v>
      </c>
      <c r="E7" s="43" t="s">
        <v>11</v>
      </c>
      <c r="F7" s="44" t="s">
        <v>13</v>
      </c>
      <c r="G7" s="45" t="s">
        <v>17</v>
      </c>
      <c r="H7" s="34" t="s">
        <v>12</v>
      </c>
      <c r="I7" s="47" t="s">
        <v>14</v>
      </c>
      <c r="J7" s="44" t="s">
        <v>13</v>
      </c>
      <c r="K7" s="34" t="s">
        <v>12</v>
      </c>
      <c r="L7" s="47" t="s">
        <v>14</v>
      </c>
      <c r="M7" s="44" t="s">
        <v>13</v>
      </c>
      <c r="N7" s="43" t="s">
        <v>11</v>
      </c>
      <c r="O7" s="45" t="s">
        <v>17</v>
      </c>
      <c r="P7" s="34" t="s">
        <v>12</v>
      </c>
      <c r="Q7" s="47" t="s">
        <v>14</v>
      </c>
      <c r="R7" s="44" t="s">
        <v>13</v>
      </c>
      <c r="S7" s="48" t="s">
        <v>16</v>
      </c>
      <c r="T7" s="46" t="s">
        <v>15</v>
      </c>
      <c r="U7" s="45" t="s">
        <v>17</v>
      </c>
      <c r="V7" s="44" t="s">
        <v>13</v>
      </c>
      <c r="W7" s="43" t="s">
        <v>11</v>
      </c>
      <c r="X7" s="56" t="s">
        <v>53</v>
      </c>
      <c r="Y7" s="34" t="s">
        <v>12</v>
      </c>
      <c r="Z7" s="47" t="s">
        <v>14</v>
      </c>
      <c r="AA7" s="48" t="s">
        <v>16</v>
      </c>
      <c r="AB7" s="46" t="s">
        <v>15</v>
      </c>
      <c r="AC7" s="43" t="s">
        <v>11</v>
      </c>
      <c r="AD7" s="44" t="s">
        <v>13</v>
      </c>
      <c r="AE7" s="45" t="s">
        <v>17</v>
      </c>
      <c r="AF7" s="34" t="s">
        <v>12</v>
      </c>
      <c r="AG7" s="47" t="s">
        <v>14</v>
      </c>
      <c r="AH7" s="44" t="s">
        <v>13</v>
      </c>
      <c r="AI7" s="34" t="s">
        <v>12</v>
      </c>
      <c r="AJ7" s="56" t="s">
        <v>53</v>
      </c>
      <c r="AK7" s="44" t="s">
        <v>13</v>
      </c>
      <c r="AL7" s="43" t="s">
        <v>11</v>
      </c>
      <c r="AM7" s="45" t="s">
        <v>17</v>
      </c>
      <c r="AN7" s="34" t="s">
        <v>12</v>
      </c>
      <c r="AO7" s="47" t="s">
        <v>14</v>
      </c>
      <c r="AP7" s="44" t="s">
        <v>13</v>
      </c>
      <c r="AQ7" s="48" t="s">
        <v>16</v>
      </c>
      <c r="AR7" s="46" t="s">
        <v>15</v>
      </c>
      <c r="AS7" s="45" t="s">
        <v>17</v>
      </c>
      <c r="AT7" s="44" t="s">
        <v>13</v>
      </c>
      <c r="AU7" s="43" t="s">
        <v>11</v>
      </c>
      <c r="AV7" s="56" t="s">
        <v>53</v>
      </c>
      <c r="AW7" s="34" t="s">
        <v>12</v>
      </c>
      <c r="AX7" s="47" t="s">
        <v>14</v>
      </c>
      <c r="AY7" s="48" t="s">
        <v>16</v>
      </c>
      <c r="AZ7" s="46" t="s">
        <v>15</v>
      </c>
      <c r="BA7" s="43" t="s">
        <v>11</v>
      </c>
    </row>
    <row r="8" spans="1:53" s="27" customFormat="1">
      <c r="A8" s="52">
        <v>2</v>
      </c>
      <c r="B8" s="33" t="s">
        <v>12</v>
      </c>
      <c r="C8" s="47" t="s">
        <v>14</v>
      </c>
      <c r="D8" s="48" t="s">
        <v>16</v>
      </c>
      <c r="E8" s="46" t="s">
        <v>15</v>
      </c>
      <c r="F8" s="43" t="s">
        <v>11</v>
      </c>
      <c r="G8" s="44" t="s">
        <v>13</v>
      </c>
      <c r="H8" s="45" t="s">
        <v>17</v>
      </c>
      <c r="I8" s="34" t="s">
        <v>12</v>
      </c>
      <c r="J8" s="47" t="s">
        <v>14</v>
      </c>
      <c r="K8" s="44" t="s">
        <v>13</v>
      </c>
      <c r="L8" s="34" t="s">
        <v>12</v>
      </c>
      <c r="M8" s="46" t="s">
        <v>15</v>
      </c>
      <c r="N8" s="44" t="s">
        <v>13</v>
      </c>
      <c r="O8" s="43" t="s">
        <v>11</v>
      </c>
      <c r="P8" s="45" t="s">
        <v>17</v>
      </c>
      <c r="Q8" s="34" t="s">
        <v>12</v>
      </c>
      <c r="R8" s="47" t="s">
        <v>14</v>
      </c>
      <c r="S8" s="44" t="s">
        <v>13</v>
      </c>
      <c r="T8" s="48" t="s">
        <v>16</v>
      </c>
      <c r="U8" s="46" t="s">
        <v>15</v>
      </c>
      <c r="V8" s="45" t="s">
        <v>17</v>
      </c>
      <c r="W8" s="44" t="s">
        <v>13</v>
      </c>
      <c r="X8" s="45" t="s">
        <v>17</v>
      </c>
      <c r="Y8" s="56" t="s">
        <v>53</v>
      </c>
      <c r="Z8" s="34" t="s">
        <v>12</v>
      </c>
      <c r="AA8" s="47" t="s">
        <v>14</v>
      </c>
      <c r="AB8" s="48" t="s">
        <v>16</v>
      </c>
      <c r="AC8" s="46" t="s">
        <v>15</v>
      </c>
      <c r="AD8" s="43" t="s">
        <v>11</v>
      </c>
      <c r="AE8" s="44" t="s">
        <v>13</v>
      </c>
      <c r="AF8" s="45" t="s">
        <v>17</v>
      </c>
      <c r="AG8" s="34" t="s">
        <v>12</v>
      </c>
      <c r="AH8" s="47" t="s">
        <v>14</v>
      </c>
      <c r="AI8" s="44" t="s">
        <v>13</v>
      </c>
      <c r="AJ8" s="34" t="s">
        <v>12</v>
      </c>
      <c r="AK8" s="46" t="s">
        <v>15</v>
      </c>
      <c r="AL8" s="44" t="s">
        <v>13</v>
      </c>
      <c r="AM8" s="43" t="s">
        <v>11</v>
      </c>
      <c r="AN8" s="45" t="s">
        <v>17</v>
      </c>
      <c r="AO8" s="34" t="s">
        <v>12</v>
      </c>
      <c r="AP8" s="47" t="s">
        <v>14</v>
      </c>
      <c r="AQ8" s="44" t="s">
        <v>13</v>
      </c>
      <c r="AR8" s="48" t="s">
        <v>16</v>
      </c>
      <c r="AS8" s="46" t="s">
        <v>15</v>
      </c>
      <c r="AT8" s="45" t="s">
        <v>17</v>
      </c>
      <c r="AU8" s="44" t="s">
        <v>13</v>
      </c>
      <c r="AV8" s="45" t="s">
        <v>17</v>
      </c>
      <c r="AW8" s="56" t="s">
        <v>53</v>
      </c>
      <c r="AX8" s="34" t="s">
        <v>12</v>
      </c>
      <c r="AY8" s="47" t="s">
        <v>14</v>
      </c>
      <c r="AZ8" s="48" t="s">
        <v>16</v>
      </c>
      <c r="BA8" s="46" t="s">
        <v>15</v>
      </c>
    </row>
    <row r="9" spans="1:53" s="27" customFormat="1">
      <c r="A9" s="52">
        <v>3</v>
      </c>
      <c r="B9" s="55" t="s">
        <v>53</v>
      </c>
      <c r="C9" s="34" t="s">
        <v>12</v>
      </c>
      <c r="D9" s="47" t="s">
        <v>14</v>
      </c>
      <c r="E9" s="48" t="s">
        <v>16</v>
      </c>
      <c r="F9" s="46" t="s">
        <v>15</v>
      </c>
      <c r="G9" s="43" t="s">
        <v>11</v>
      </c>
      <c r="H9" s="44" t="s">
        <v>13</v>
      </c>
      <c r="I9" s="45" t="s">
        <v>17</v>
      </c>
      <c r="J9" s="34" t="s">
        <v>12</v>
      </c>
      <c r="K9" s="47" t="s">
        <v>14</v>
      </c>
      <c r="L9" s="44" t="s">
        <v>13</v>
      </c>
      <c r="M9" s="34" t="s">
        <v>12</v>
      </c>
      <c r="N9" s="46" t="s">
        <v>15</v>
      </c>
      <c r="O9" s="44" t="s">
        <v>13</v>
      </c>
      <c r="P9" s="43" t="s">
        <v>11</v>
      </c>
      <c r="Q9" s="45" t="s">
        <v>17</v>
      </c>
      <c r="R9" s="34" t="s">
        <v>12</v>
      </c>
      <c r="S9" s="47" t="s">
        <v>14</v>
      </c>
      <c r="T9" s="44" t="s">
        <v>13</v>
      </c>
      <c r="U9" s="48" t="s">
        <v>16</v>
      </c>
      <c r="V9" s="46" t="s">
        <v>15</v>
      </c>
      <c r="W9" s="45" t="s">
        <v>17</v>
      </c>
      <c r="X9" s="44" t="s">
        <v>13</v>
      </c>
      <c r="Y9" s="43" t="s">
        <v>11</v>
      </c>
      <c r="Z9" s="56" t="s">
        <v>53</v>
      </c>
      <c r="AA9" s="34" t="s">
        <v>12</v>
      </c>
      <c r="AB9" s="47" t="s">
        <v>14</v>
      </c>
      <c r="AC9" s="48" t="s">
        <v>16</v>
      </c>
      <c r="AD9" s="46" t="s">
        <v>15</v>
      </c>
      <c r="AE9" s="43" t="s">
        <v>11</v>
      </c>
      <c r="AF9" s="44" t="s">
        <v>13</v>
      </c>
      <c r="AG9" s="45" t="s">
        <v>17</v>
      </c>
      <c r="AH9" s="34" t="s">
        <v>12</v>
      </c>
      <c r="AI9" s="47" t="s">
        <v>14</v>
      </c>
      <c r="AJ9" s="44" t="s">
        <v>13</v>
      </c>
      <c r="AK9" s="34" t="s">
        <v>12</v>
      </c>
      <c r="AL9" s="46" t="s">
        <v>15</v>
      </c>
      <c r="AM9" s="44" t="s">
        <v>13</v>
      </c>
      <c r="AN9" s="43" t="s">
        <v>11</v>
      </c>
      <c r="AO9" s="45" t="s">
        <v>17</v>
      </c>
      <c r="AP9" s="34" t="s">
        <v>12</v>
      </c>
      <c r="AQ9" s="47" t="s">
        <v>14</v>
      </c>
      <c r="AR9" s="44" t="s">
        <v>13</v>
      </c>
      <c r="AS9" s="48" t="s">
        <v>16</v>
      </c>
      <c r="AT9" s="46" t="s">
        <v>15</v>
      </c>
      <c r="AU9" s="45" t="s">
        <v>17</v>
      </c>
      <c r="AV9" s="44" t="s">
        <v>13</v>
      </c>
      <c r="AW9" s="43" t="s">
        <v>11</v>
      </c>
      <c r="AX9" s="56" t="s">
        <v>53</v>
      </c>
      <c r="AY9" s="34" t="s">
        <v>12</v>
      </c>
      <c r="AZ9" s="47" t="s">
        <v>14</v>
      </c>
      <c r="BA9" s="48" t="s">
        <v>16</v>
      </c>
    </row>
    <row r="10" spans="1:53" s="27" customFormat="1">
      <c r="A10" s="52">
        <v>4</v>
      </c>
      <c r="B10" s="37" t="s">
        <v>11</v>
      </c>
      <c r="C10" s="56" t="s">
        <v>53</v>
      </c>
      <c r="D10" s="34" t="s">
        <v>12</v>
      </c>
      <c r="E10" s="47" t="s">
        <v>14</v>
      </c>
      <c r="F10" s="48" t="s">
        <v>16</v>
      </c>
      <c r="G10" s="46" t="s">
        <v>15</v>
      </c>
      <c r="H10" s="43" t="s">
        <v>11</v>
      </c>
      <c r="I10" s="44" t="s">
        <v>13</v>
      </c>
      <c r="J10" s="45" t="s">
        <v>17</v>
      </c>
      <c r="K10" s="34" t="s">
        <v>12</v>
      </c>
      <c r="L10" s="47" t="s">
        <v>14</v>
      </c>
      <c r="M10" s="44" t="s">
        <v>13</v>
      </c>
      <c r="N10" s="34" t="s">
        <v>12</v>
      </c>
      <c r="O10" s="56" t="s">
        <v>53</v>
      </c>
      <c r="P10" s="44" t="s">
        <v>13</v>
      </c>
      <c r="Q10" s="43" t="s">
        <v>11</v>
      </c>
      <c r="R10" s="45" t="s">
        <v>17</v>
      </c>
      <c r="S10" s="34" t="s">
        <v>12</v>
      </c>
      <c r="T10" s="47" t="s">
        <v>14</v>
      </c>
      <c r="U10" s="44" t="s">
        <v>13</v>
      </c>
      <c r="V10" s="48" t="s">
        <v>16</v>
      </c>
      <c r="W10" s="46" t="s">
        <v>15</v>
      </c>
      <c r="X10" s="45" t="s">
        <v>17</v>
      </c>
      <c r="Y10" s="44" t="s">
        <v>13</v>
      </c>
      <c r="Z10" s="43" t="s">
        <v>11</v>
      </c>
      <c r="AA10" s="56" t="s">
        <v>53</v>
      </c>
      <c r="AB10" s="34" t="s">
        <v>12</v>
      </c>
      <c r="AC10" s="47" t="s">
        <v>14</v>
      </c>
      <c r="AD10" s="48" t="s">
        <v>16</v>
      </c>
      <c r="AE10" s="46" t="s">
        <v>15</v>
      </c>
      <c r="AF10" s="43" t="s">
        <v>11</v>
      </c>
      <c r="AG10" s="44" t="s">
        <v>13</v>
      </c>
      <c r="AH10" s="45" t="s">
        <v>17</v>
      </c>
      <c r="AI10" s="34" t="s">
        <v>12</v>
      </c>
      <c r="AJ10" s="47" t="s">
        <v>14</v>
      </c>
      <c r="AK10" s="44" t="s">
        <v>13</v>
      </c>
      <c r="AL10" s="34" t="s">
        <v>12</v>
      </c>
      <c r="AM10" s="56" t="s">
        <v>53</v>
      </c>
      <c r="AN10" s="44" t="s">
        <v>13</v>
      </c>
      <c r="AO10" s="43" t="s">
        <v>11</v>
      </c>
      <c r="AP10" s="45" t="s">
        <v>17</v>
      </c>
      <c r="AQ10" s="34" t="s">
        <v>12</v>
      </c>
      <c r="AR10" s="47" t="s">
        <v>14</v>
      </c>
      <c r="AS10" s="44" t="s">
        <v>13</v>
      </c>
      <c r="AT10" s="48" t="s">
        <v>16</v>
      </c>
      <c r="AU10" s="46" t="s">
        <v>15</v>
      </c>
      <c r="AV10" s="45" t="s">
        <v>17</v>
      </c>
      <c r="AW10" s="44" t="s">
        <v>13</v>
      </c>
      <c r="AX10" s="45" t="s">
        <v>17</v>
      </c>
      <c r="AY10" s="56" t="s">
        <v>53</v>
      </c>
      <c r="AZ10" s="34" t="s">
        <v>12</v>
      </c>
      <c r="BA10" s="47" t="s">
        <v>14</v>
      </c>
    </row>
    <row r="11" spans="1:53" s="27" customFormat="1">
      <c r="A11" s="52">
        <v>5</v>
      </c>
      <c r="B11" s="38" t="s">
        <v>13</v>
      </c>
      <c r="C11" s="43" t="s">
        <v>11</v>
      </c>
      <c r="D11" s="56" t="s">
        <v>53</v>
      </c>
      <c r="E11" s="34" t="s">
        <v>12</v>
      </c>
      <c r="F11" s="47" t="s">
        <v>14</v>
      </c>
      <c r="G11" s="48" t="s">
        <v>16</v>
      </c>
      <c r="H11" s="46" t="s">
        <v>15</v>
      </c>
      <c r="I11" s="43" t="s">
        <v>11</v>
      </c>
      <c r="J11" s="44" t="s">
        <v>13</v>
      </c>
      <c r="K11" s="45" t="s">
        <v>17</v>
      </c>
      <c r="L11" s="34" t="s">
        <v>12</v>
      </c>
      <c r="M11" s="47" t="s">
        <v>14</v>
      </c>
      <c r="N11" s="44" t="s">
        <v>13</v>
      </c>
      <c r="O11" s="34" t="s">
        <v>12</v>
      </c>
      <c r="P11" s="46" t="s">
        <v>15</v>
      </c>
      <c r="Q11" s="44" t="s">
        <v>13</v>
      </c>
      <c r="R11" s="43" t="s">
        <v>11</v>
      </c>
      <c r="S11" s="45" t="s">
        <v>17</v>
      </c>
      <c r="T11" s="34" t="s">
        <v>12</v>
      </c>
      <c r="U11" s="47" t="s">
        <v>14</v>
      </c>
      <c r="V11" s="44" t="s">
        <v>13</v>
      </c>
      <c r="W11" s="48" t="s">
        <v>16</v>
      </c>
      <c r="X11" s="46" t="s">
        <v>15</v>
      </c>
      <c r="Y11" s="45" t="s">
        <v>17</v>
      </c>
      <c r="Z11" s="44" t="s">
        <v>13</v>
      </c>
      <c r="AA11" s="45" t="s">
        <v>17</v>
      </c>
      <c r="AB11" s="56" t="s">
        <v>53</v>
      </c>
      <c r="AC11" s="34" t="s">
        <v>12</v>
      </c>
      <c r="AD11" s="47" t="s">
        <v>14</v>
      </c>
      <c r="AE11" s="48" t="s">
        <v>16</v>
      </c>
      <c r="AF11" s="46" t="s">
        <v>15</v>
      </c>
      <c r="AG11" s="43" t="s">
        <v>11</v>
      </c>
      <c r="AH11" s="44" t="s">
        <v>13</v>
      </c>
      <c r="AI11" s="45" t="s">
        <v>17</v>
      </c>
      <c r="AJ11" s="34" t="s">
        <v>12</v>
      </c>
      <c r="AK11" s="47" t="s">
        <v>14</v>
      </c>
      <c r="AL11" s="44" t="s">
        <v>13</v>
      </c>
      <c r="AM11" s="34" t="s">
        <v>12</v>
      </c>
      <c r="AN11" s="46" t="s">
        <v>15</v>
      </c>
      <c r="AO11" s="44" t="s">
        <v>13</v>
      </c>
      <c r="AP11" s="43" t="s">
        <v>11</v>
      </c>
      <c r="AQ11" s="45" t="s">
        <v>17</v>
      </c>
      <c r="AR11" s="34" t="s">
        <v>12</v>
      </c>
      <c r="AS11" s="47" t="s">
        <v>14</v>
      </c>
      <c r="AT11" s="44" t="s">
        <v>13</v>
      </c>
      <c r="AU11" s="48" t="s">
        <v>16</v>
      </c>
      <c r="AV11" s="46" t="s">
        <v>15</v>
      </c>
      <c r="AW11" s="45" t="s">
        <v>17</v>
      </c>
      <c r="AX11" s="44" t="s">
        <v>13</v>
      </c>
      <c r="AY11" s="45" t="s">
        <v>17</v>
      </c>
      <c r="AZ11" s="56" t="s">
        <v>53</v>
      </c>
      <c r="BA11" s="34" t="s">
        <v>12</v>
      </c>
    </row>
    <row r="12" spans="1:53" s="27" customFormat="1">
      <c r="A12" s="52">
        <v>6</v>
      </c>
      <c r="B12" s="36" t="s">
        <v>17</v>
      </c>
      <c r="C12" s="44" t="s">
        <v>13</v>
      </c>
      <c r="D12" s="45" t="s">
        <v>17</v>
      </c>
      <c r="E12" s="56" t="s">
        <v>53</v>
      </c>
      <c r="F12" s="34" t="s">
        <v>12</v>
      </c>
      <c r="G12" s="47" t="s">
        <v>14</v>
      </c>
      <c r="H12" s="48" t="s">
        <v>16</v>
      </c>
      <c r="I12" s="46" t="s">
        <v>15</v>
      </c>
      <c r="J12" s="43" t="s">
        <v>11</v>
      </c>
      <c r="K12" s="44" t="s">
        <v>13</v>
      </c>
      <c r="L12" s="45" t="s">
        <v>17</v>
      </c>
      <c r="M12" s="34" t="s">
        <v>12</v>
      </c>
      <c r="N12" s="47" t="s">
        <v>14</v>
      </c>
      <c r="O12" s="44" t="s">
        <v>13</v>
      </c>
      <c r="P12" s="47" t="s">
        <v>14</v>
      </c>
      <c r="Q12" s="56" t="s">
        <v>53</v>
      </c>
      <c r="R12" s="44" t="s">
        <v>13</v>
      </c>
      <c r="S12" s="43" t="s">
        <v>11</v>
      </c>
      <c r="T12" s="45" t="s">
        <v>17</v>
      </c>
      <c r="U12" s="34" t="s">
        <v>12</v>
      </c>
      <c r="V12" s="47" t="s">
        <v>14</v>
      </c>
      <c r="W12" s="44" t="s">
        <v>13</v>
      </c>
      <c r="X12" s="48" t="s">
        <v>16</v>
      </c>
      <c r="Y12" s="46" t="s">
        <v>15</v>
      </c>
      <c r="Z12" s="45" t="s">
        <v>17</v>
      </c>
      <c r="AA12" s="44" t="s">
        <v>13</v>
      </c>
      <c r="AB12" s="43" t="s">
        <v>11</v>
      </c>
      <c r="AC12" s="56" t="s">
        <v>53</v>
      </c>
      <c r="AD12" s="34" t="s">
        <v>12</v>
      </c>
      <c r="AE12" s="47" t="s">
        <v>14</v>
      </c>
      <c r="AF12" s="48" t="s">
        <v>16</v>
      </c>
      <c r="AG12" s="46" t="s">
        <v>15</v>
      </c>
      <c r="AH12" s="43" t="s">
        <v>11</v>
      </c>
      <c r="AI12" s="44" t="s">
        <v>13</v>
      </c>
      <c r="AJ12" s="45" t="s">
        <v>17</v>
      </c>
      <c r="AK12" s="34" t="s">
        <v>12</v>
      </c>
      <c r="AL12" s="47" t="s">
        <v>14</v>
      </c>
      <c r="AM12" s="44" t="s">
        <v>13</v>
      </c>
      <c r="AN12" s="34" t="s">
        <v>12</v>
      </c>
      <c r="AO12" s="46" t="s">
        <v>15</v>
      </c>
      <c r="AP12" s="44" t="s">
        <v>13</v>
      </c>
      <c r="AQ12" s="43" t="s">
        <v>11</v>
      </c>
      <c r="AR12" s="45" t="s">
        <v>17</v>
      </c>
      <c r="AS12" s="34" t="s">
        <v>12</v>
      </c>
      <c r="AT12" s="47" t="s">
        <v>14</v>
      </c>
      <c r="AU12" s="44" t="s">
        <v>13</v>
      </c>
      <c r="AV12" s="48" t="s">
        <v>16</v>
      </c>
      <c r="AW12" s="46" t="s">
        <v>15</v>
      </c>
      <c r="AX12" s="45" t="s">
        <v>17</v>
      </c>
      <c r="AY12" s="44" t="s">
        <v>13</v>
      </c>
      <c r="AZ12" s="43" t="s">
        <v>11</v>
      </c>
      <c r="BA12" s="56" t="s">
        <v>53</v>
      </c>
    </row>
    <row r="13" spans="1:53" s="27" customFormat="1">
      <c r="A13" s="52">
        <v>7</v>
      </c>
      <c r="B13" s="39" t="s">
        <v>15</v>
      </c>
      <c r="C13" s="45" t="s">
        <v>17</v>
      </c>
      <c r="D13" s="44" t="s">
        <v>13</v>
      </c>
      <c r="E13" s="45" t="s">
        <v>17</v>
      </c>
      <c r="F13" s="56" t="s">
        <v>53</v>
      </c>
      <c r="G13" s="34" t="s">
        <v>12</v>
      </c>
      <c r="H13" s="47" t="s">
        <v>14</v>
      </c>
      <c r="I13" s="48" t="s">
        <v>16</v>
      </c>
      <c r="J13" s="46" t="s">
        <v>15</v>
      </c>
      <c r="K13" s="43" t="s">
        <v>11</v>
      </c>
      <c r="L13" s="44" t="s">
        <v>13</v>
      </c>
      <c r="M13" s="45" t="s">
        <v>17</v>
      </c>
      <c r="N13" s="34" t="s">
        <v>12</v>
      </c>
      <c r="O13" s="47" t="s">
        <v>14</v>
      </c>
      <c r="P13" s="44" t="s">
        <v>13</v>
      </c>
      <c r="Q13" s="34" t="s">
        <v>12</v>
      </c>
      <c r="R13" s="56" t="s">
        <v>53</v>
      </c>
      <c r="S13" s="44" t="s">
        <v>13</v>
      </c>
      <c r="T13" s="43" t="s">
        <v>11</v>
      </c>
      <c r="U13" s="45" t="s">
        <v>17</v>
      </c>
      <c r="V13" s="34" t="s">
        <v>12</v>
      </c>
      <c r="W13" s="47" t="s">
        <v>14</v>
      </c>
      <c r="X13" s="44" t="s">
        <v>13</v>
      </c>
      <c r="Y13" s="48" t="s">
        <v>16</v>
      </c>
      <c r="Z13" s="46" t="s">
        <v>15</v>
      </c>
      <c r="AA13" s="45" t="s">
        <v>17</v>
      </c>
      <c r="AB13" s="44" t="s">
        <v>13</v>
      </c>
      <c r="AC13" s="43" t="s">
        <v>11</v>
      </c>
      <c r="AD13" s="56" t="s">
        <v>53</v>
      </c>
      <c r="AE13" s="34" t="s">
        <v>12</v>
      </c>
      <c r="AF13" s="47" t="s">
        <v>14</v>
      </c>
      <c r="AG13" s="48" t="s">
        <v>16</v>
      </c>
      <c r="AH13" s="46" t="s">
        <v>15</v>
      </c>
      <c r="AI13" s="43" t="s">
        <v>11</v>
      </c>
      <c r="AJ13" s="44" t="s">
        <v>13</v>
      </c>
      <c r="AK13" s="45" t="s">
        <v>17</v>
      </c>
      <c r="AL13" s="34" t="s">
        <v>12</v>
      </c>
      <c r="AM13" s="47" t="s">
        <v>14</v>
      </c>
      <c r="AN13" s="44" t="s">
        <v>13</v>
      </c>
      <c r="AO13" s="34" t="s">
        <v>12</v>
      </c>
      <c r="AP13" s="56" t="s">
        <v>53</v>
      </c>
      <c r="AQ13" s="44" t="s">
        <v>13</v>
      </c>
      <c r="AR13" s="43" t="s">
        <v>11</v>
      </c>
      <c r="AS13" s="45" t="s">
        <v>17</v>
      </c>
      <c r="AT13" s="44" t="s">
        <v>13</v>
      </c>
      <c r="AU13" s="47" t="s">
        <v>14</v>
      </c>
      <c r="AV13" s="44" t="s">
        <v>13</v>
      </c>
      <c r="AW13" s="48" t="s">
        <v>16</v>
      </c>
      <c r="AX13" s="46" t="s">
        <v>15</v>
      </c>
      <c r="AY13" s="45" t="s">
        <v>17</v>
      </c>
      <c r="AZ13" s="44" t="s">
        <v>13</v>
      </c>
      <c r="BA13" s="43" t="s">
        <v>11</v>
      </c>
    </row>
    <row r="14" spans="1:53" s="27" customFormat="1">
      <c r="A14" s="52">
        <v>8</v>
      </c>
      <c r="B14" s="40" t="s">
        <v>16</v>
      </c>
      <c r="C14" s="46" t="s">
        <v>15</v>
      </c>
      <c r="D14" s="45" t="s">
        <v>17</v>
      </c>
      <c r="E14" s="44" t="s">
        <v>13</v>
      </c>
      <c r="F14" s="45" t="s">
        <v>17</v>
      </c>
      <c r="G14" s="56" t="s">
        <v>53</v>
      </c>
      <c r="H14" s="34" t="s">
        <v>12</v>
      </c>
      <c r="I14" s="47" t="s">
        <v>14</v>
      </c>
      <c r="J14" s="48" t="s">
        <v>16</v>
      </c>
      <c r="K14" s="46" t="s">
        <v>15</v>
      </c>
      <c r="L14" s="43" t="s">
        <v>11</v>
      </c>
      <c r="M14" s="44" t="s">
        <v>13</v>
      </c>
      <c r="N14" s="45" t="s">
        <v>17</v>
      </c>
      <c r="O14" s="34" t="s">
        <v>12</v>
      </c>
      <c r="P14" s="47" t="s">
        <v>14</v>
      </c>
      <c r="Q14" s="44" t="s">
        <v>13</v>
      </c>
      <c r="R14" s="45" t="s">
        <v>17</v>
      </c>
      <c r="S14" s="46" t="s">
        <v>15</v>
      </c>
      <c r="T14" s="44" t="s">
        <v>13</v>
      </c>
      <c r="U14" s="43" t="s">
        <v>11</v>
      </c>
      <c r="V14" s="45" t="s">
        <v>17</v>
      </c>
      <c r="W14" s="34" t="s">
        <v>12</v>
      </c>
      <c r="X14" s="47" t="s">
        <v>14</v>
      </c>
      <c r="Y14" s="44" t="s">
        <v>13</v>
      </c>
      <c r="Z14" s="48" t="s">
        <v>16</v>
      </c>
      <c r="AA14" s="46" t="s">
        <v>15</v>
      </c>
      <c r="AB14" s="45" t="s">
        <v>17</v>
      </c>
      <c r="AC14" s="44" t="s">
        <v>13</v>
      </c>
      <c r="AD14" s="45" t="s">
        <v>17</v>
      </c>
      <c r="AE14" s="56" t="s">
        <v>53</v>
      </c>
      <c r="AF14" s="34" t="s">
        <v>12</v>
      </c>
      <c r="AG14" s="47" t="s">
        <v>14</v>
      </c>
      <c r="AH14" s="48" t="s">
        <v>16</v>
      </c>
      <c r="AI14" s="46" t="s">
        <v>15</v>
      </c>
      <c r="AJ14" s="43" t="s">
        <v>11</v>
      </c>
      <c r="AK14" s="44" t="s">
        <v>13</v>
      </c>
      <c r="AL14" s="45" t="s">
        <v>17</v>
      </c>
      <c r="AM14" s="34" t="s">
        <v>12</v>
      </c>
      <c r="AN14" s="47" t="s">
        <v>14</v>
      </c>
      <c r="AO14" s="44" t="s">
        <v>13</v>
      </c>
      <c r="AP14" s="34" t="s">
        <v>12</v>
      </c>
      <c r="AQ14" s="46" t="s">
        <v>15</v>
      </c>
      <c r="AR14" s="44" t="s">
        <v>13</v>
      </c>
      <c r="AS14" s="43" t="s">
        <v>11</v>
      </c>
      <c r="AT14" s="45" t="s">
        <v>17</v>
      </c>
      <c r="AU14" s="34" t="s">
        <v>12</v>
      </c>
      <c r="AV14" s="47" t="s">
        <v>14</v>
      </c>
      <c r="AW14" s="44" t="s">
        <v>13</v>
      </c>
      <c r="AX14" s="48" t="s">
        <v>16</v>
      </c>
      <c r="AY14" s="46" t="s">
        <v>15</v>
      </c>
      <c r="AZ14" s="45" t="s">
        <v>17</v>
      </c>
      <c r="BA14" s="44" t="s">
        <v>13</v>
      </c>
    </row>
    <row r="15" spans="1:53" s="27" customFormat="1">
      <c r="A15" s="52">
        <v>9</v>
      </c>
      <c r="B15" s="38" t="s">
        <v>13</v>
      </c>
      <c r="C15" s="48" t="s">
        <v>16</v>
      </c>
      <c r="D15" s="46" t="s">
        <v>15</v>
      </c>
      <c r="E15" s="45" t="s">
        <v>17</v>
      </c>
      <c r="F15" s="44" t="s">
        <v>13</v>
      </c>
      <c r="G15" s="43" t="s">
        <v>11</v>
      </c>
      <c r="H15" s="56" t="s">
        <v>53</v>
      </c>
      <c r="I15" s="34" t="s">
        <v>12</v>
      </c>
      <c r="J15" s="47" t="s">
        <v>14</v>
      </c>
      <c r="K15" s="48" t="s">
        <v>16</v>
      </c>
      <c r="L15" s="46" t="s">
        <v>15</v>
      </c>
      <c r="M15" s="43" t="s">
        <v>11</v>
      </c>
      <c r="N15" s="44" t="s">
        <v>13</v>
      </c>
      <c r="O15" s="45" t="s">
        <v>17</v>
      </c>
      <c r="P15" s="34" t="s">
        <v>12</v>
      </c>
      <c r="Q15" s="47" t="s">
        <v>14</v>
      </c>
      <c r="R15" s="44" t="s">
        <v>13</v>
      </c>
      <c r="S15" s="34" t="s">
        <v>12</v>
      </c>
      <c r="T15" s="46" t="s">
        <v>15</v>
      </c>
      <c r="U15" s="44" t="s">
        <v>13</v>
      </c>
      <c r="V15" s="43" t="s">
        <v>11</v>
      </c>
      <c r="W15" s="45" t="s">
        <v>17</v>
      </c>
      <c r="X15" s="34" t="s">
        <v>12</v>
      </c>
      <c r="Y15" s="47" t="s">
        <v>14</v>
      </c>
      <c r="Z15" s="44" t="s">
        <v>13</v>
      </c>
      <c r="AA15" s="48" t="s">
        <v>16</v>
      </c>
      <c r="AB15" s="46" t="s">
        <v>15</v>
      </c>
      <c r="AC15" s="45" t="s">
        <v>17</v>
      </c>
      <c r="AD15" s="44" t="s">
        <v>13</v>
      </c>
      <c r="AE15" s="43" t="s">
        <v>11</v>
      </c>
      <c r="AF15" s="56" t="s">
        <v>53</v>
      </c>
      <c r="AG15" s="34" t="s">
        <v>12</v>
      </c>
      <c r="AH15" s="47" t="s">
        <v>14</v>
      </c>
      <c r="AI15" s="48" t="s">
        <v>16</v>
      </c>
      <c r="AJ15" s="46" t="s">
        <v>15</v>
      </c>
      <c r="AK15" s="43" t="s">
        <v>11</v>
      </c>
      <c r="AL15" s="44" t="s">
        <v>13</v>
      </c>
      <c r="AM15" s="45" t="s">
        <v>17</v>
      </c>
      <c r="AN15" s="34" t="s">
        <v>12</v>
      </c>
      <c r="AO15" s="47" t="s">
        <v>14</v>
      </c>
      <c r="AP15" s="44" t="s">
        <v>13</v>
      </c>
      <c r="AQ15" s="34" t="s">
        <v>12</v>
      </c>
      <c r="AR15" s="46" t="s">
        <v>15</v>
      </c>
      <c r="AS15" s="44" t="s">
        <v>13</v>
      </c>
      <c r="AT15" s="43" t="s">
        <v>11</v>
      </c>
      <c r="AU15" s="45" t="s">
        <v>17</v>
      </c>
      <c r="AV15" s="34" t="s">
        <v>12</v>
      </c>
      <c r="AW15" s="47" t="s">
        <v>14</v>
      </c>
      <c r="AX15" s="44" t="s">
        <v>13</v>
      </c>
      <c r="AY15" s="48" t="s">
        <v>16</v>
      </c>
      <c r="AZ15" s="46" t="s">
        <v>15</v>
      </c>
      <c r="BA15" s="45" t="s">
        <v>17</v>
      </c>
    </row>
    <row r="16" spans="1:53" s="27" customFormat="1">
      <c r="A16" s="52">
        <v>10</v>
      </c>
      <c r="B16" s="35" t="s">
        <v>14</v>
      </c>
      <c r="C16" s="44" t="s">
        <v>13</v>
      </c>
      <c r="D16" s="48" t="s">
        <v>16</v>
      </c>
      <c r="E16" s="46" t="s">
        <v>15</v>
      </c>
      <c r="F16" s="45" t="s">
        <v>17</v>
      </c>
      <c r="G16" s="44" t="s">
        <v>13</v>
      </c>
      <c r="H16" s="43" t="s">
        <v>11</v>
      </c>
      <c r="I16" s="56" t="s">
        <v>53</v>
      </c>
      <c r="J16" s="34" t="s">
        <v>12</v>
      </c>
      <c r="K16" s="47" t="s">
        <v>14</v>
      </c>
      <c r="L16" s="48" t="s">
        <v>16</v>
      </c>
      <c r="M16" s="46" t="s">
        <v>15</v>
      </c>
      <c r="N16" s="43" t="s">
        <v>11</v>
      </c>
      <c r="O16" s="44" t="s">
        <v>13</v>
      </c>
      <c r="P16" s="45" t="s">
        <v>17</v>
      </c>
      <c r="Q16" s="34" t="s">
        <v>12</v>
      </c>
      <c r="R16" s="47" t="s">
        <v>14</v>
      </c>
      <c r="S16" s="44" t="s">
        <v>13</v>
      </c>
      <c r="T16" s="34" t="s">
        <v>12</v>
      </c>
      <c r="U16" s="56" t="s">
        <v>53</v>
      </c>
      <c r="V16" s="44" t="s">
        <v>13</v>
      </c>
      <c r="W16" s="43" t="s">
        <v>11</v>
      </c>
      <c r="X16" s="45" t="s">
        <v>17</v>
      </c>
      <c r="Y16" s="34" t="s">
        <v>12</v>
      </c>
      <c r="Z16" s="47" t="s">
        <v>14</v>
      </c>
      <c r="AA16" s="44" t="s">
        <v>13</v>
      </c>
      <c r="AB16" s="48" t="s">
        <v>16</v>
      </c>
      <c r="AC16" s="46" t="s">
        <v>15</v>
      </c>
      <c r="AD16" s="45" t="s">
        <v>17</v>
      </c>
      <c r="AE16" s="44" t="s">
        <v>13</v>
      </c>
      <c r="AF16" s="43" t="s">
        <v>11</v>
      </c>
      <c r="AG16" s="56" t="s">
        <v>53</v>
      </c>
      <c r="AH16" s="34" t="s">
        <v>12</v>
      </c>
      <c r="AI16" s="47" t="s">
        <v>14</v>
      </c>
      <c r="AJ16" s="48" t="s">
        <v>16</v>
      </c>
      <c r="AK16" s="46" t="s">
        <v>15</v>
      </c>
      <c r="AL16" s="43" t="s">
        <v>11</v>
      </c>
      <c r="AM16" s="44" t="s">
        <v>13</v>
      </c>
      <c r="AN16" s="45" t="s">
        <v>17</v>
      </c>
      <c r="AO16" s="34" t="s">
        <v>12</v>
      </c>
      <c r="AP16" s="47" t="s">
        <v>14</v>
      </c>
      <c r="AQ16" s="44" t="s">
        <v>13</v>
      </c>
      <c r="AR16" s="34" t="s">
        <v>12</v>
      </c>
      <c r="AS16" s="56" t="s">
        <v>53</v>
      </c>
      <c r="AT16" s="44" t="s">
        <v>13</v>
      </c>
      <c r="AU16" s="43" t="s">
        <v>11</v>
      </c>
      <c r="AV16" s="45" t="s">
        <v>17</v>
      </c>
      <c r="AW16" s="34" t="s">
        <v>12</v>
      </c>
      <c r="AX16" s="47" t="s">
        <v>14</v>
      </c>
      <c r="AY16" s="44" t="s">
        <v>13</v>
      </c>
      <c r="AZ16" s="48" t="s">
        <v>16</v>
      </c>
      <c r="BA16" s="46" t="s">
        <v>15</v>
      </c>
    </row>
    <row r="17" spans="1:53" s="27" customFormat="1">
      <c r="A17" s="52">
        <v>11</v>
      </c>
      <c r="B17" s="33" t="s">
        <v>12</v>
      </c>
      <c r="C17" s="47" t="s">
        <v>14</v>
      </c>
      <c r="D17" s="44" t="s">
        <v>13</v>
      </c>
      <c r="E17" s="48" t="s">
        <v>16</v>
      </c>
      <c r="F17" s="46" t="s">
        <v>15</v>
      </c>
      <c r="G17" s="45" t="s">
        <v>17</v>
      </c>
      <c r="H17" s="44" t="s">
        <v>13</v>
      </c>
      <c r="I17" s="45" t="s">
        <v>17</v>
      </c>
      <c r="J17" s="56" t="s">
        <v>53</v>
      </c>
      <c r="K17" s="34" t="s">
        <v>12</v>
      </c>
      <c r="L17" s="47" t="s">
        <v>14</v>
      </c>
      <c r="M17" s="48" t="s">
        <v>16</v>
      </c>
      <c r="N17" s="46" t="s">
        <v>15</v>
      </c>
      <c r="O17" s="43" t="s">
        <v>11</v>
      </c>
      <c r="P17" s="44" t="s">
        <v>13</v>
      </c>
      <c r="Q17" s="45" t="s">
        <v>17</v>
      </c>
      <c r="R17" s="34" t="s">
        <v>12</v>
      </c>
      <c r="S17" s="47" t="s">
        <v>14</v>
      </c>
      <c r="T17" s="44" t="s">
        <v>13</v>
      </c>
      <c r="U17" s="34" t="s">
        <v>12</v>
      </c>
      <c r="V17" s="46" t="s">
        <v>15</v>
      </c>
      <c r="W17" s="44" t="s">
        <v>13</v>
      </c>
      <c r="X17" s="43" t="s">
        <v>11</v>
      </c>
      <c r="Y17" s="45" t="s">
        <v>17</v>
      </c>
      <c r="Z17" s="34" t="s">
        <v>12</v>
      </c>
      <c r="AA17" s="47" t="s">
        <v>14</v>
      </c>
      <c r="AB17" s="44" t="s">
        <v>13</v>
      </c>
      <c r="AC17" s="48" t="s">
        <v>16</v>
      </c>
      <c r="AD17" s="46" t="s">
        <v>15</v>
      </c>
      <c r="AE17" s="45" t="s">
        <v>17</v>
      </c>
      <c r="AF17" s="44" t="s">
        <v>13</v>
      </c>
      <c r="AG17" s="45" t="s">
        <v>17</v>
      </c>
      <c r="AH17" s="56" t="s">
        <v>53</v>
      </c>
      <c r="AI17" s="34" t="s">
        <v>12</v>
      </c>
      <c r="AJ17" s="47" t="s">
        <v>14</v>
      </c>
      <c r="AK17" s="48" t="s">
        <v>16</v>
      </c>
      <c r="AL17" s="46" t="s">
        <v>15</v>
      </c>
      <c r="AM17" s="43" t="s">
        <v>11</v>
      </c>
      <c r="AN17" s="44" t="s">
        <v>13</v>
      </c>
      <c r="AO17" s="45" t="s">
        <v>17</v>
      </c>
      <c r="AP17" s="34" t="s">
        <v>12</v>
      </c>
      <c r="AQ17" s="47" t="s">
        <v>14</v>
      </c>
      <c r="AR17" s="44" t="s">
        <v>13</v>
      </c>
      <c r="AS17" s="34" t="s">
        <v>12</v>
      </c>
      <c r="AT17" s="46" t="s">
        <v>15</v>
      </c>
      <c r="AU17" s="44" t="s">
        <v>13</v>
      </c>
      <c r="AV17" s="43" t="s">
        <v>11</v>
      </c>
      <c r="AW17" s="45" t="s">
        <v>17</v>
      </c>
      <c r="AX17" s="48" t="s">
        <v>16</v>
      </c>
      <c r="AY17" s="47" t="s">
        <v>14</v>
      </c>
      <c r="AZ17" s="44" t="s">
        <v>13</v>
      </c>
      <c r="BA17" s="48" t="s">
        <v>16</v>
      </c>
    </row>
    <row r="18" spans="1:53" s="27" customFormat="1">
      <c r="A18" s="52">
        <v>12</v>
      </c>
      <c r="B18" s="36" t="s">
        <v>17</v>
      </c>
      <c r="C18" s="42" t="s">
        <v>37</v>
      </c>
      <c r="D18" s="47" t="s">
        <v>14</v>
      </c>
      <c r="E18" s="44" t="s">
        <v>13</v>
      </c>
      <c r="F18" s="48" t="s">
        <v>16</v>
      </c>
      <c r="G18" s="46" t="s">
        <v>15</v>
      </c>
      <c r="H18" s="45" t="s">
        <v>17</v>
      </c>
      <c r="I18" s="44" t="s">
        <v>13</v>
      </c>
      <c r="J18" s="43" t="s">
        <v>11</v>
      </c>
      <c r="K18" s="56" t="s">
        <v>53</v>
      </c>
      <c r="L18" s="34" t="s">
        <v>12</v>
      </c>
      <c r="M18" s="47" t="s">
        <v>14</v>
      </c>
      <c r="N18" s="48" t="s">
        <v>16</v>
      </c>
      <c r="O18" s="46" t="s">
        <v>15</v>
      </c>
      <c r="P18" s="43" t="s">
        <v>11</v>
      </c>
      <c r="Q18" s="44" t="s">
        <v>13</v>
      </c>
      <c r="R18" s="45" t="s">
        <v>17</v>
      </c>
      <c r="S18" s="34" t="s">
        <v>12</v>
      </c>
      <c r="T18" s="47" t="s">
        <v>14</v>
      </c>
      <c r="U18" s="44" t="s">
        <v>13</v>
      </c>
      <c r="V18" s="45" t="s">
        <v>17</v>
      </c>
      <c r="W18" s="46" t="s">
        <v>15</v>
      </c>
      <c r="X18" s="44" t="s">
        <v>13</v>
      </c>
      <c r="Y18" s="43" t="s">
        <v>11</v>
      </c>
      <c r="Z18" s="45" t="s">
        <v>17</v>
      </c>
      <c r="AA18" s="34" t="s">
        <v>12</v>
      </c>
      <c r="AB18" s="47" t="s">
        <v>14</v>
      </c>
      <c r="AC18" s="44" t="s">
        <v>13</v>
      </c>
      <c r="AD18" s="48" t="s">
        <v>16</v>
      </c>
      <c r="AE18" s="46" t="s">
        <v>15</v>
      </c>
      <c r="AF18" s="45" t="s">
        <v>17</v>
      </c>
      <c r="AG18" s="44" t="s">
        <v>13</v>
      </c>
      <c r="AH18" s="45" t="s">
        <v>17</v>
      </c>
      <c r="AI18" s="56" t="s">
        <v>53</v>
      </c>
      <c r="AJ18" s="34" t="s">
        <v>12</v>
      </c>
      <c r="AK18" s="47" t="s">
        <v>14</v>
      </c>
      <c r="AL18" s="48" t="s">
        <v>16</v>
      </c>
      <c r="AM18" s="46" t="s">
        <v>15</v>
      </c>
      <c r="AN18" s="43" t="s">
        <v>11</v>
      </c>
      <c r="AO18" s="44" t="s">
        <v>13</v>
      </c>
      <c r="AP18" s="45" t="s">
        <v>17</v>
      </c>
      <c r="AQ18" s="34" t="s">
        <v>12</v>
      </c>
      <c r="AR18" s="47" t="s">
        <v>14</v>
      </c>
      <c r="AS18" s="44" t="s">
        <v>13</v>
      </c>
      <c r="AT18" s="34" t="s">
        <v>12</v>
      </c>
      <c r="AU18" s="46" t="s">
        <v>15</v>
      </c>
      <c r="AV18" s="44" t="s">
        <v>13</v>
      </c>
      <c r="AW18" s="43" t="s">
        <v>11</v>
      </c>
      <c r="AX18" s="45" t="s">
        <v>17</v>
      </c>
      <c r="AY18" s="34" t="s">
        <v>12</v>
      </c>
      <c r="AZ18" s="47" t="s">
        <v>14</v>
      </c>
      <c r="BA18" s="44" t="s">
        <v>13</v>
      </c>
    </row>
    <row r="19" spans="1:53" s="27" customFormat="1">
      <c r="A19" s="52">
        <v>13</v>
      </c>
      <c r="B19" s="37" t="s">
        <v>11</v>
      </c>
      <c r="C19" s="45" t="s">
        <v>17</v>
      </c>
      <c r="D19" s="34" t="s">
        <v>12</v>
      </c>
      <c r="E19" s="47" t="s">
        <v>14</v>
      </c>
      <c r="F19" s="44" t="s">
        <v>13</v>
      </c>
      <c r="G19" s="48" t="s">
        <v>16</v>
      </c>
      <c r="H19" s="46" t="s">
        <v>15</v>
      </c>
      <c r="I19" s="45" t="s">
        <v>17</v>
      </c>
      <c r="J19" s="44" t="s">
        <v>13</v>
      </c>
      <c r="K19" s="43" t="s">
        <v>11</v>
      </c>
      <c r="L19" s="56" t="s">
        <v>53</v>
      </c>
      <c r="M19" s="34" t="s">
        <v>12</v>
      </c>
      <c r="N19" s="47" t="s">
        <v>14</v>
      </c>
      <c r="O19" s="48" t="s">
        <v>16</v>
      </c>
      <c r="P19" s="46" t="s">
        <v>15</v>
      </c>
      <c r="Q19" s="43" t="s">
        <v>11</v>
      </c>
      <c r="R19" s="44" t="s">
        <v>13</v>
      </c>
      <c r="S19" s="45" t="s">
        <v>17</v>
      </c>
      <c r="T19" s="34" t="s">
        <v>12</v>
      </c>
      <c r="U19" s="47" t="s">
        <v>14</v>
      </c>
      <c r="V19" s="44" t="s">
        <v>13</v>
      </c>
      <c r="W19" s="34" t="s">
        <v>12</v>
      </c>
      <c r="X19" s="56" t="s">
        <v>53</v>
      </c>
      <c r="Y19" s="44" t="s">
        <v>13</v>
      </c>
      <c r="Z19" s="43" t="s">
        <v>11</v>
      </c>
      <c r="AA19" s="45" t="s">
        <v>17</v>
      </c>
      <c r="AB19" s="34" t="s">
        <v>12</v>
      </c>
      <c r="AC19" s="47" t="s">
        <v>14</v>
      </c>
      <c r="AD19" s="44" t="s">
        <v>13</v>
      </c>
      <c r="AE19" s="48" t="s">
        <v>16</v>
      </c>
      <c r="AF19" s="46" t="s">
        <v>15</v>
      </c>
      <c r="AG19" s="45" t="s">
        <v>17</v>
      </c>
      <c r="AH19" s="44" t="s">
        <v>13</v>
      </c>
      <c r="AI19" s="43" t="s">
        <v>11</v>
      </c>
      <c r="AJ19" s="56" t="s">
        <v>53</v>
      </c>
      <c r="AK19" s="34" t="s">
        <v>12</v>
      </c>
      <c r="AL19" s="47" t="s">
        <v>14</v>
      </c>
      <c r="AM19" s="48" t="s">
        <v>16</v>
      </c>
      <c r="AN19" s="46" t="s">
        <v>15</v>
      </c>
      <c r="AO19" s="43" t="s">
        <v>11</v>
      </c>
      <c r="AP19" s="44" t="s">
        <v>13</v>
      </c>
      <c r="AQ19" s="45" t="s">
        <v>17</v>
      </c>
      <c r="AR19" s="34" t="s">
        <v>12</v>
      </c>
      <c r="AS19" s="47" t="s">
        <v>14</v>
      </c>
      <c r="AT19" s="44" t="s">
        <v>13</v>
      </c>
      <c r="AU19" s="34" t="s">
        <v>12</v>
      </c>
      <c r="AV19" s="56" t="s">
        <v>53</v>
      </c>
      <c r="AW19" s="44" t="s">
        <v>13</v>
      </c>
      <c r="AX19" s="43" t="s">
        <v>11</v>
      </c>
      <c r="AY19" s="45" t="s">
        <v>17</v>
      </c>
      <c r="AZ19" s="34" t="s">
        <v>12</v>
      </c>
      <c r="BA19" s="47" t="s">
        <v>14</v>
      </c>
    </row>
    <row r="20" spans="1:53" s="27" customFormat="1">
      <c r="A20" s="52">
        <v>14</v>
      </c>
      <c r="B20" s="38" t="s">
        <v>13</v>
      </c>
      <c r="C20" s="43" t="s">
        <v>11</v>
      </c>
      <c r="D20" s="45" t="s">
        <v>17</v>
      </c>
      <c r="E20" s="42" t="s">
        <v>37</v>
      </c>
      <c r="F20" s="47" t="s">
        <v>14</v>
      </c>
      <c r="G20" s="44" t="s">
        <v>13</v>
      </c>
      <c r="H20" s="48" t="s">
        <v>16</v>
      </c>
      <c r="I20" s="46" t="s">
        <v>15</v>
      </c>
      <c r="J20" s="45" t="s">
        <v>17</v>
      </c>
      <c r="K20" s="44" t="s">
        <v>13</v>
      </c>
      <c r="L20" s="45" t="s">
        <v>17</v>
      </c>
      <c r="M20" s="56" t="s">
        <v>53</v>
      </c>
      <c r="N20" s="34" t="s">
        <v>12</v>
      </c>
      <c r="O20" s="47" t="s">
        <v>14</v>
      </c>
      <c r="P20" s="48" t="s">
        <v>16</v>
      </c>
      <c r="Q20" s="46" t="s">
        <v>15</v>
      </c>
      <c r="R20" s="43" t="s">
        <v>11</v>
      </c>
      <c r="S20" s="44" t="s">
        <v>13</v>
      </c>
      <c r="T20" s="45" t="s">
        <v>17</v>
      </c>
      <c r="U20" s="34" t="s">
        <v>12</v>
      </c>
      <c r="V20" s="47" t="s">
        <v>14</v>
      </c>
      <c r="W20" s="44" t="s">
        <v>13</v>
      </c>
      <c r="X20" s="34" t="s">
        <v>12</v>
      </c>
      <c r="Y20" s="46" t="s">
        <v>15</v>
      </c>
      <c r="Z20" s="44" t="s">
        <v>13</v>
      </c>
      <c r="AA20" s="43" t="s">
        <v>11</v>
      </c>
      <c r="AB20" s="45" t="s">
        <v>17</v>
      </c>
      <c r="AC20" s="34" t="s">
        <v>12</v>
      </c>
      <c r="AD20" s="47" t="s">
        <v>14</v>
      </c>
      <c r="AE20" s="44" t="s">
        <v>13</v>
      </c>
      <c r="AF20" s="48" t="s">
        <v>16</v>
      </c>
      <c r="AG20" s="46" t="s">
        <v>15</v>
      </c>
      <c r="AH20" s="45" t="s">
        <v>17</v>
      </c>
      <c r="AI20" s="44" t="s">
        <v>13</v>
      </c>
      <c r="AJ20" s="45" t="s">
        <v>17</v>
      </c>
      <c r="AK20" s="56" t="s">
        <v>53</v>
      </c>
      <c r="AL20" s="34" t="s">
        <v>12</v>
      </c>
      <c r="AM20" s="47" t="s">
        <v>14</v>
      </c>
      <c r="AN20" s="48" t="s">
        <v>16</v>
      </c>
      <c r="AO20" s="46" t="s">
        <v>15</v>
      </c>
      <c r="AP20" s="43" t="s">
        <v>11</v>
      </c>
      <c r="AQ20" s="44" t="s">
        <v>13</v>
      </c>
      <c r="AR20" s="45" t="s">
        <v>17</v>
      </c>
      <c r="AS20" s="34" t="s">
        <v>12</v>
      </c>
      <c r="AT20" s="47" t="s">
        <v>14</v>
      </c>
      <c r="AU20" s="44" t="s">
        <v>13</v>
      </c>
      <c r="AV20" s="34" t="s">
        <v>12</v>
      </c>
      <c r="AW20" s="46" t="s">
        <v>15</v>
      </c>
      <c r="AX20" s="44" t="s">
        <v>13</v>
      </c>
      <c r="AY20" s="43" t="s">
        <v>11</v>
      </c>
      <c r="AZ20" s="45" t="s">
        <v>17</v>
      </c>
      <c r="BA20" s="34" t="s">
        <v>12</v>
      </c>
    </row>
    <row r="21" spans="1:53" s="27" customFormat="1">
      <c r="A21" s="52">
        <v>15</v>
      </c>
      <c r="B21" s="39" t="s">
        <v>15</v>
      </c>
      <c r="C21" s="44" t="s">
        <v>13</v>
      </c>
      <c r="D21" s="43" t="s">
        <v>11</v>
      </c>
      <c r="E21" s="45" t="s">
        <v>17</v>
      </c>
      <c r="F21" s="34" t="s">
        <v>12</v>
      </c>
      <c r="G21" s="47" t="s">
        <v>14</v>
      </c>
      <c r="H21" s="44" t="s">
        <v>13</v>
      </c>
      <c r="I21" s="48" t="s">
        <v>16</v>
      </c>
      <c r="J21" s="46" t="s">
        <v>15</v>
      </c>
      <c r="K21" s="45" t="s">
        <v>17</v>
      </c>
      <c r="L21" s="44" t="s">
        <v>13</v>
      </c>
      <c r="M21" s="43" t="s">
        <v>11</v>
      </c>
      <c r="N21" s="56" t="s">
        <v>53</v>
      </c>
      <c r="O21" s="34" t="s">
        <v>12</v>
      </c>
      <c r="P21" s="47" t="s">
        <v>14</v>
      </c>
      <c r="Q21" s="48" t="s">
        <v>16</v>
      </c>
      <c r="R21" s="46" t="s">
        <v>15</v>
      </c>
      <c r="S21" s="43" t="s">
        <v>11</v>
      </c>
      <c r="T21" s="44" t="s">
        <v>13</v>
      </c>
      <c r="U21" s="45" t="s">
        <v>17</v>
      </c>
      <c r="V21" s="34" t="s">
        <v>12</v>
      </c>
      <c r="W21" s="47" t="s">
        <v>14</v>
      </c>
      <c r="X21" s="44" t="s">
        <v>13</v>
      </c>
      <c r="Y21" s="34" t="s">
        <v>12</v>
      </c>
      <c r="Z21" s="46" t="s">
        <v>15</v>
      </c>
      <c r="AA21" s="44" t="s">
        <v>13</v>
      </c>
      <c r="AB21" s="43" t="s">
        <v>11</v>
      </c>
      <c r="AC21" s="45" t="s">
        <v>17</v>
      </c>
      <c r="AD21" s="34" t="s">
        <v>12</v>
      </c>
      <c r="AE21" s="47" t="s">
        <v>14</v>
      </c>
      <c r="AF21" s="44" t="s">
        <v>13</v>
      </c>
      <c r="AG21" s="48" t="s">
        <v>16</v>
      </c>
      <c r="AH21" s="46" t="s">
        <v>15</v>
      </c>
      <c r="AI21" s="45" t="s">
        <v>17</v>
      </c>
      <c r="AJ21" s="44" t="s">
        <v>13</v>
      </c>
      <c r="AK21" s="43" t="s">
        <v>11</v>
      </c>
      <c r="AL21" s="56" t="s">
        <v>53</v>
      </c>
      <c r="AM21" s="34" t="s">
        <v>12</v>
      </c>
      <c r="AN21" s="47" t="s">
        <v>14</v>
      </c>
      <c r="AO21" s="48" t="s">
        <v>16</v>
      </c>
      <c r="AP21" s="46" t="s">
        <v>15</v>
      </c>
      <c r="AQ21" s="43" t="s">
        <v>11</v>
      </c>
      <c r="AR21" s="44" t="s">
        <v>13</v>
      </c>
      <c r="AS21" s="45" t="s">
        <v>17</v>
      </c>
      <c r="AT21" s="34" t="s">
        <v>12</v>
      </c>
      <c r="AU21" s="47" t="s">
        <v>14</v>
      </c>
      <c r="AV21" s="44" t="s">
        <v>13</v>
      </c>
      <c r="AW21" s="34" t="s">
        <v>12</v>
      </c>
      <c r="AX21" s="56" t="s">
        <v>53</v>
      </c>
      <c r="AY21" s="44" t="s">
        <v>13</v>
      </c>
      <c r="AZ21" s="43" t="s">
        <v>11</v>
      </c>
      <c r="BA21" s="45" t="s">
        <v>17</v>
      </c>
    </row>
    <row r="22" spans="1:53" s="27" customFormat="1">
      <c r="A22" s="52">
        <v>16</v>
      </c>
      <c r="B22" s="33" t="s">
        <v>12</v>
      </c>
      <c r="C22" s="47" t="s">
        <v>14</v>
      </c>
      <c r="D22" s="44" t="s">
        <v>13</v>
      </c>
      <c r="E22" s="43" t="s">
        <v>11</v>
      </c>
      <c r="F22" s="45" t="s">
        <v>17</v>
      </c>
      <c r="G22" s="42" t="s">
        <v>37</v>
      </c>
      <c r="H22" s="47" t="s">
        <v>14</v>
      </c>
      <c r="I22" s="44" t="s">
        <v>13</v>
      </c>
      <c r="J22" s="48" t="s">
        <v>16</v>
      </c>
      <c r="K22" s="46" t="s">
        <v>15</v>
      </c>
      <c r="L22" s="45" t="s">
        <v>17</v>
      </c>
      <c r="M22" s="44" t="s">
        <v>13</v>
      </c>
      <c r="N22" s="43" t="s">
        <v>11</v>
      </c>
      <c r="O22" s="56" t="s">
        <v>53</v>
      </c>
      <c r="P22" s="34" t="s">
        <v>12</v>
      </c>
      <c r="Q22" s="47" t="s">
        <v>14</v>
      </c>
      <c r="R22" s="48" t="s">
        <v>16</v>
      </c>
      <c r="S22" s="46" t="s">
        <v>15</v>
      </c>
      <c r="T22" s="43" t="s">
        <v>11</v>
      </c>
      <c r="U22" s="44" t="s">
        <v>13</v>
      </c>
      <c r="V22" s="45" t="s">
        <v>17</v>
      </c>
      <c r="W22" s="34" t="s">
        <v>12</v>
      </c>
      <c r="X22" s="47" t="s">
        <v>14</v>
      </c>
      <c r="Y22" s="44" t="s">
        <v>13</v>
      </c>
      <c r="Z22" s="45" t="s">
        <v>17</v>
      </c>
      <c r="AA22" s="56" t="s">
        <v>53</v>
      </c>
      <c r="AB22" s="44" t="s">
        <v>13</v>
      </c>
      <c r="AC22" s="43" t="s">
        <v>11</v>
      </c>
      <c r="AD22" s="45" t="s">
        <v>17</v>
      </c>
      <c r="AE22" s="34" t="s">
        <v>12</v>
      </c>
      <c r="AF22" s="47" t="s">
        <v>14</v>
      </c>
      <c r="AG22" s="44" t="s">
        <v>13</v>
      </c>
      <c r="AH22" s="48" t="s">
        <v>16</v>
      </c>
      <c r="AI22" s="46" t="s">
        <v>15</v>
      </c>
      <c r="AJ22" s="45" t="s">
        <v>17</v>
      </c>
      <c r="AK22" s="44" t="s">
        <v>13</v>
      </c>
      <c r="AL22" s="43" t="s">
        <v>11</v>
      </c>
      <c r="AM22" s="56" t="s">
        <v>53</v>
      </c>
      <c r="AN22" s="34" t="s">
        <v>12</v>
      </c>
      <c r="AO22" s="47" t="s">
        <v>14</v>
      </c>
      <c r="AP22" s="48" t="s">
        <v>16</v>
      </c>
      <c r="AQ22" s="46" t="s">
        <v>15</v>
      </c>
      <c r="AR22" s="43" t="s">
        <v>11</v>
      </c>
      <c r="AS22" s="44" t="s">
        <v>13</v>
      </c>
      <c r="AT22" s="45" t="s">
        <v>17</v>
      </c>
      <c r="AU22" s="34" t="s">
        <v>12</v>
      </c>
      <c r="AV22" s="47" t="s">
        <v>14</v>
      </c>
      <c r="AW22" s="44" t="s">
        <v>13</v>
      </c>
      <c r="AX22" s="34" t="s">
        <v>12</v>
      </c>
      <c r="AY22" s="56" t="s">
        <v>53</v>
      </c>
      <c r="AZ22" s="44" t="s">
        <v>13</v>
      </c>
      <c r="BA22" s="43" t="s">
        <v>11</v>
      </c>
    </row>
    <row r="23" spans="1:53" s="27" customFormat="1">
      <c r="A23" s="52">
        <v>17</v>
      </c>
      <c r="B23" s="38" t="s">
        <v>13</v>
      </c>
      <c r="C23" s="34" t="s">
        <v>12</v>
      </c>
      <c r="D23" s="46" t="s">
        <v>15</v>
      </c>
      <c r="E23" s="44" t="s">
        <v>13</v>
      </c>
      <c r="F23" s="43" t="s">
        <v>11</v>
      </c>
      <c r="G23" s="45" t="s">
        <v>17</v>
      </c>
      <c r="H23" s="34" t="s">
        <v>12</v>
      </c>
      <c r="I23" s="47" t="s">
        <v>14</v>
      </c>
      <c r="J23" s="44" t="s">
        <v>13</v>
      </c>
      <c r="K23" s="48" t="s">
        <v>16</v>
      </c>
      <c r="L23" s="46" t="s">
        <v>15</v>
      </c>
      <c r="M23" s="45" t="s">
        <v>17</v>
      </c>
      <c r="N23" s="44" t="s">
        <v>13</v>
      </c>
      <c r="O23" s="45" t="s">
        <v>17</v>
      </c>
      <c r="P23" s="56" t="s">
        <v>53</v>
      </c>
      <c r="Q23" s="34" t="s">
        <v>12</v>
      </c>
      <c r="R23" s="47" t="s">
        <v>14</v>
      </c>
      <c r="S23" s="48" t="s">
        <v>16</v>
      </c>
      <c r="T23" s="46" t="s">
        <v>15</v>
      </c>
      <c r="U23" s="43" t="s">
        <v>11</v>
      </c>
      <c r="V23" s="44" t="s">
        <v>13</v>
      </c>
      <c r="W23" s="45" t="s">
        <v>17</v>
      </c>
      <c r="X23" s="34" t="s">
        <v>12</v>
      </c>
      <c r="Y23" s="47" t="s">
        <v>14</v>
      </c>
      <c r="Z23" s="44" t="s">
        <v>13</v>
      </c>
      <c r="AA23" s="34" t="s">
        <v>12</v>
      </c>
      <c r="AB23" s="46" t="s">
        <v>15</v>
      </c>
      <c r="AC23" s="44" t="s">
        <v>13</v>
      </c>
      <c r="AD23" s="43" t="s">
        <v>11</v>
      </c>
      <c r="AE23" s="45" t="s">
        <v>17</v>
      </c>
      <c r="AF23" s="34" t="s">
        <v>12</v>
      </c>
      <c r="AG23" s="47" t="s">
        <v>14</v>
      </c>
      <c r="AH23" s="44" t="s">
        <v>13</v>
      </c>
      <c r="AI23" s="48" t="s">
        <v>16</v>
      </c>
      <c r="AJ23" s="46" t="s">
        <v>15</v>
      </c>
      <c r="AK23" s="45" t="s">
        <v>17</v>
      </c>
      <c r="AL23" s="44" t="s">
        <v>13</v>
      </c>
      <c r="AM23" s="45" t="s">
        <v>17</v>
      </c>
      <c r="AN23" s="56" t="s">
        <v>53</v>
      </c>
      <c r="AO23" s="34" t="s">
        <v>12</v>
      </c>
      <c r="AP23" s="47" t="s">
        <v>14</v>
      </c>
      <c r="AQ23" s="48" t="s">
        <v>16</v>
      </c>
      <c r="AR23" s="46" t="s">
        <v>15</v>
      </c>
      <c r="AS23" s="43" t="s">
        <v>11</v>
      </c>
      <c r="AT23" s="44" t="s">
        <v>13</v>
      </c>
      <c r="AU23" s="45" t="s">
        <v>17</v>
      </c>
      <c r="AV23" s="34" t="s">
        <v>12</v>
      </c>
      <c r="AW23" s="47" t="s">
        <v>14</v>
      </c>
      <c r="AX23" s="44" t="s">
        <v>13</v>
      </c>
      <c r="AY23" s="34" t="s">
        <v>12</v>
      </c>
      <c r="AZ23" s="46" t="s">
        <v>15</v>
      </c>
      <c r="BA23" s="44" t="s">
        <v>13</v>
      </c>
    </row>
    <row r="24" spans="1:53" s="27" customFormat="1">
      <c r="A24" s="52">
        <v>18</v>
      </c>
      <c r="B24" s="35" t="s">
        <v>14</v>
      </c>
      <c r="C24" s="44" t="s">
        <v>13</v>
      </c>
      <c r="D24" s="34" t="s">
        <v>12</v>
      </c>
      <c r="E24" s="46" t="s">
        <v>15</v>
      </c>
      <c r="F24" s="44" t="s">
        <v>13</v>
      </c>
      <c r="G24" s="43" t="s">
        <v>11</v>
      </c>
      <c r="H24" s="45" t="s">
        <v>17</v>
      </c>
      <c r="I24" s="34" t="s">
        <v>12</v>
      </c>
      <c r="J24" s="47" t="s">
        <v>14</v>
      </c>
      <c r="K24" s="44" t="s">
        <v>13</v>
      </c>
      <c r="L24" s="48" t="s">
        <v>16</v>
      </c>
      <c r="M24" s="46" t="s">
        <v>15</v>
      </c>
      <c r="N24" s="45" t="s">
        <v>17</v>
      </c>
      <c r="O24" s="44" t="s">
        <v>13</v>
      </c>
      <c r="P24" s="43" t="s">
        <v>11</v>
      </c>
      <c r="Q24" s="56" t="s">
        <v>53</v>
      </c>
      <c r="R24" s="34" t="s">
        <v>12</v>
      </c>
      <c r="S24" s="47" t="s">
        <v>14</v>
      </c>
      <c r="T24" s="48" t="s">
        <v>16</v>
      </c>
      <c r="U24" s="46" t="s">
        <v>15</v>
      </c>
      <c r="V24" s="43" t="s">
        <v>11</v>
      </c>
      <c r="W24" s="44" t="s">
        <v>13</v>
      </c>
      <c r="X24" s="45" t="s">
        <v>17</v>
      </c>
      <c r="Y24" s="34" t="s">
        <v>12</v>
      </c>
      <c r="Z24" s="47" t="s">
        <v>14</v>
      </c>
      <c r="AA24" s="44" t="s">
        <v>13</v>
      </c>
      <c r="AB24" s="34" t="s">
        <v>12</v>
      </c>
      <c r="AC24" s="46" t="s">
        <v>15</v>
      </c>
      <c r="AD24" s="44" t="s">
        <v>13</v>
      </c>
      <c r="AE24" s="43" t="s">
        <v>11</v>
      </c>
      <c r="AF24" s="45" t="s">
        <v>17</v>
      </c>
      <c r="AG24" s="34" t="s">
        <v>12</v>
      </c>
      <c r="AH24" s="47" t="s">
        <v>14</v>
      </c>
      <c r="AI24" s="44" t="s">
        <v>13</v>
      </c>
      <c r="AJ24" s="48" t="s">
        <v>16</v>
      </c>
      <c r="AK24" s="46" t="s">
        <v>15</v>
      </c>
      <c r="AL24" s="45" t="s">
        <v>17</v>
      </c>
      <c r="AM24" s="44" t="s">
        <v>13</v>
      </c>
      <c r="AN24" s="43" t="s">
        <v>11</v>
      </c>
      <c r="AO24" s="56" t="s">
        <v>53</v>
      </c>
      <c r="AP24" s="34" t="s">
        <v>12</v>
      </c>
      <c r="AQ24" s="47" t="s">
        <v>14</v>
      </c>
      <c r="AR24" s="48" t="s">
        <v>16</v>
      </c>
      <c r="AS24" s="46" t="s">
        <v>15</v>
      </c>
      <c r="AT24" s="43" t="s">
        <v>11</v>
      </c>
      <c r="AU24" s="44" t="s">
        <v>13</v>
      </c>
      <c r="AV24" s="45" t="s">
        <v>17</v>
      </c>
      <c r="AW24" s="34" t="s">
        <v>12</v>
      </c>
      <c r="AX24" s="47" t="s">
        <v>14</v>
      </c>
      <c r="AY24" s="44" t="s">
        <v>13</v>
      </c>
      <c r="AZ24" s="34" t="s">
        <v>12</v>
      </c>
      <c r="BA24" s="46" t="s">
        <v>15</v>
      </c>
    </row>
    <row r="25" spans="1:53" s="27" customFormat="1">
      <c r="A25" s="52">
        <v>19</v>
      </c>
      <c r="B25" s="33" t="s">
        <v>12</v>
      </c>
      <c r="C25" s="47" t="s">
        <v>14</v>
      </c>
      <c r="D25" s="44" t="s">
        <v>13</v>
      </c>
      <c r="E25" s="34" t="s">
        <v>12</v>
      </c>
      <c r="F25" s="47" t="s">
        <v>14</v>
      </c>
      <c r="G25" s="44" t="s">
        <v>13</v>
      </c>
      <c r="H25" s="43" t="s">
        <v>11</v>
      </c>
      <c r="I25" s="45" t="s">
        <v>17</v>
      </c>
      <c r="J25" s="34" t="s">
        <v>12</v>
      </c>
      <c r="K25" s="47" t="s">
        <v>14</v>
      </c>
      <c r="L25" s="44" t="s">
        <v>13</v>
      </c>
      <c r="M25" s="48" t="s">
        <v>16</v>
      </c>
      <c r="N25" s="46" t="s">
        <v>15</v>
      </c>
      <c r="O25" s="45" t="s">
        <v>17</v>
      </c>
      <c r="P25" s="44" t="s">
        <v>13</v>
      </c>
      <c r="Q25" s="43" t="s">
        <v>11</v>
      </c>
      <c r="R25" s="56" t="s">
        <v>53</v>
      </c>
      <c r="S25" s="34" t="s">
        <v>12</v>
      </c>
      <c r="T25" s="47" t="s">
        <v>14</v>
      </c>
      <c r="U25" s="48" t="s">
        <v>16</v>
      </c>
      <c r="V25" s="46" t="s">
        <v>15</v>
      </c>
      <c r="W25" s="43" t="s">
        <v>11</v>
      </c>
      <c r="X25" s="44" t="s">
        <v>13</v>
      </c>
      <c r="Y25" s="45" t="s">
        <v>17</v>
      </c>
      <c r="Z25" s="34" t="s">
        <v>12</v>
      </c>
      <c r="AA25" s="47" t="s">
        <v>14</v>
      </c>
      <c r="AB25" s="44" t="s">
        <v>13</v>
      </c>
      <c r="AC25" s="34" t="s">
        <v>12</v>
      </c>
      <c r="AD25" s="56" t="s">
        <v>53</v>
      </c>
      <c r="AE25" s="44" t="s">
        <v>13</v>
      </c>
      <c r="AF25" s="43" t="s">
        <v>11</v>
      </c>
      <c r="AG25" s="45" t="s">
        <v>17</v>
      </c>
      <c r="AH25" s="34" t="s">
        <v>12</v>
      </c>
      <c r="AI25" s="47" t="s">
        <v>14</v>
      </c>
      <c r="AJ25" s="44" t="s">
        <v>13</v>
      </c>
      <c r="AK25" s="48" t="s">
        <v>16</v>
      </c>
      <c r="AL25" s="46" t="s">
        <v>15</v>
      </c>
      <c r="AM25" s="45" t="s">
        <v>17</v>
      </c>
      <c r="AN25" s="44" t="s">
        <v>13</v>
      </c>
      <c r="AO25" s="43" t="s">
        <v>11</v>
      </c>
      <c r="AP25" s="56" t="s">
        <v>53</v>
      </c>
      <c r="AQ25" s="34" t="s">
        <v>12</v>
      </c>
      <c r="AR25" s="47" t="s">
        <v>14</v>
      </c>
      <c r="AS25" s="48" t="s">
        <v>16</v>
      </c>
      <c r="AT25" s="46" t="s">
        <v>15</v>
      </c>
      <c r="AU25" s="43" t="s">
        <v>11</v>
      </c>
      <c r="AV25" s="44" t="s">
        <v>13</v>
      </c>
      <c r="AW25" s="45" t="s">
        <v>17</v>
      </c>
      <c r="AX25" s="34" t="s">
        <v>12</v>
      </c>
      <c r="AY25" s="47" t="s">
        <v>14</v>
      </c>
      <c r="AZ25" s="44" t="s">
        <v>13</v>
      </c>
      <c r="BA25" s="34" t="s">
        <v>12</v>
      </c>
    </row>
    <row r="26" spans="1:53" s="27" customFormat="1">
      <c r="A26" s="52">
        <v>20</v>
      </c>
      <c r="B26" s="36" t="s">
        <v>17</v>
      </c>
      <c r="C26" s="34" t="s">
        <v>12</v>
      </c>
      <c r="D26" s="47" t="s">
        <v>14</v>
      </c>
      <c r="E26" s="44" t="s">
        <v>13</v>
      </c>
      <c r="F26" s="34" t="s">
        <v>12</v>
      </c>
      <c r="G26" s="46" t="s">
        <v>15</v>
      </c>
      <c r="H26" s="44" t="s">
        <v>13</v>
      </c>
      <c r="I26" s="43" t="s">
        <v>11</v>
      </c>
      <c r="J26" s="45" t="s">
        <v>17</v>
      </c>
      <c r="K26" s="34" t="s">
        <v>12</v>
      </c>
      <c r="L26" s="47" t="s">
        <v>14</v>
      </c>
      <c r="M26" s="44" t="s">
        <v>13</v>
      </c>
      <c r="N26" s="48" t="s">
        <v>16</v>
      </c>
      <c r="O26" s="46" t="s">
        <v>15</v>
      </c>
      <c r="P26" s="45" t="s">
        <v>17</v>
      </c>
      <c r="Q26" s="44" t="s">
        <v>13</v>
      </c>
      <c r="R26" s="45" t="s">
        <v>17</v>
      </c>
      <c r="S26" s="56" t="s">
        <v>53</v>
      </c>
      <c r="T26" s="34" t="s">
        <v>12</v>
      </c>
      <c r="U26" s="47" t="s">
        <v>14</v>
      </c>
      <c r="V26" s="48" t="s">
        <v>16</v>
      </c>
      <c r="W26" s="46" t="s">
        <v>15</v>
      </c>
      <c r="X26" s="43" t="s">
        <v>11</v>
      </c>
      <c r="Y26" s="44" t="s">
        <v>13</v>
      </c>
      <c r="Z26" s="45" t="s">
        <v>17</v>
      </c>
      <c r="AA26" s="34" t="s">
        <v>12</v>
      </c>
      <c r="AB26" s="47" t="s">
        <v>14</v>
      </c>
      <c r="AC26" s="44" t="s">
        <v>13</v>
      </c>
      <c r="AD26" s="45" t="s">
        <v>17</v>
      </c>
      <c r="AE26" s="46" t="s">
        <v>15</v>
      </c>
      <c r="AF26" s="44" t="s">
        <v>13</v>
      </c>
      <c r="AG26" s="43" t="s">
        <v>11</v>
      </c>
      <c r="AH26" s="45" t="s">
        <v>17</v>
      </c>
      <c r="AI26" s="34" t="s">
        <v>12</v>
      </c>
      <c r="AJ26" s="47" t="s">
        <v>14</v>
      </c>
      <c r="AK26" s="44" t="s">
        <v>13</v>
      </c>
      <c r="AL26" s="48" t="s">
        <v>16</v>
      </c>
      <c r="AM26" s="46" t="s">
        <v>15</v>
      </c>
      <c r="AN26" s="45" t="s">
        <v>17</v>
      </c>
      <c r="AO26" s="44" t="s">
        <v>13</v>
      </c>
      <c r="AP26" s="45" t="s">
        <v>17</v>
      </c>
      <c r="AQ26" s="56" t="s">
        <v>53</v>
      </c>
      <c r="AR26" s="34" t="s">
        <v>12</v>
      </c>
      <c r="AS26" s="47" t="s">
        <v>14</v>
      </c>
      <c r="AT26" s="48" t="s">
        <v>16</v>
      </c>
      <c r="AU26" s="46" t="s">
        <v>15</v>
      </c>
      <c r="AV26" s="43" t="s">
        <v>11</v>
      </c>
      <c r="AW26" s="44" t="s">
        <v>13</v>
      </c>
      <c r="AX26" s="45" t="s">
        <v>17</v>
      </c>
      <c r="AY26" s="34" t="s">
        <v>12</v>
      </c>
      <c r="AZ26" s="47" t="s">
        <v>14</v>
      </c>
      <c r="BA26" s="44" t="s">
        <v>13</v>
      </c>
    </row>
    <row r="27" spans="1:53" s="27" customFormat="1">
      <c r="A27" s="52">
        <v>21</v>
      </c>
      <c r="B27" s="38" t="s">
        <v>13</v>
      </c>
      <c r="C27" s="45" t="s">
        <v>17</v>
      </c>
      <c r="D27" s="34" t="s">
        <v>12</v>
      </c>
      <c r="E27" s="47" t="s">
        <v>14</v>
      </c>
      <c r="F27" s="44" t="s">
        <v>13</v>
      </c>
      <c r="G27" s="34" t="s">
        <v>12</v>
      </c>
      <c r="H27" s="46" t="s">
        <v>15</v>
      </c>
      <c r="I27" s="44" t="s">
        <v>13</v>
      </c>
      <c r="J27" s="43" t="s">
        <v>11</v>
      </c>
      <c r="K27" s="45" t="s">
        <v>17</v>
      </c>
      <c r="L27" s="34" t="s">
        <v>12</v>
      </c>
      <c r="M27" s="47" t="s">
        <v>14</v>
      </c>
      <c r="N27" s="44" t="s">
        <v>13</v>
      </c>
      <c r="O27" s="48" t="s">
        <v>16</v>
      </c>
      <c r="P27" s="46" t="s">
        <v>15</v>
      </c>
      <c r="Q27" s="45" t="s">
        <v>17</v>
      </c>
      <c r="R27" s="44" t="s">
        <v>13</v>
      </c>
      <c r="S27" s="43" t="s">
        <v>11</v>
      </c>
      <c r="T27" s="56" t="s">
        <v>53</v>
      </c>
      <c r="U27" s="34" t="s">
        <v>12</v>
      </c>
      <c r="V27" s="47" t="s">
        <v>14</v>
      </c>
      <c r="W27" s="48" t="s">
        <v>16</v>
      </c>
      <c r="X27" s="46" t="s">
        <v>15</v>
      </c>
      <c r="Y27" s="43" t="s">
        <v>11</v>
      </c>
      <c r="Z27" s="44" t="s">
        <v>13</v>
      </c>
      <c r="AA27" s="45" t="s">
        <v>17</v>
      </c>
      <c r="AB27" s="34" t="s">
        <v>12</v>
      </c>
      <c r="AC27" s="47" t="s">
        <v>14</v>
      </c>
      <c r="AD27" s="44" t="s">
        <v>13</v>
      </c>
      <c r="AE27" s="34" t="s">
        <v>12</v>
      </c>
      <c r="AF27" s="56" t="s">
        <v>53</v>
      </c>
      <c r="AG27" s="44" t="s">
        <v>13</v>
      </c>
      <c r="AH27" s="43" t="s">
        <v>11</v>
      </c>
      <c r="AI27" s="45" t="s">
        <v>17</v>
      </c>
      <c r="AJ27" s="34" t="s">
        <v>12</v>
      </c>
      <c r="AK27" s="47" t="s">
        <v>14</v>
      </c>
      <c r="AL27" s="44" t="s">
        <v>13</v>
      </c>
      <c r="AM27" s="48" t="s">
        <v>16</v>
      </c>
      <c r="AN27" s="46" t="s">
        <v>15</v>
      </c>
      <c r="AO27" s="45" t="s">
        <v>17</v>
      </c>
      <c r="AP27" s="44" t="s">
        <v>13</v>
      </c>
      <c r="AQ27" s="43" t="s">
        <v>11</v>
      </c>
      <c r="AR27" s="56" t="s">
        <v>53</v>
      </c>
      <c r="AS27" s="34" t="s">
        <v>12</v>
      </c>
      <c r="AT27" s="47" t="s">
        <v>14</v>
      </c>
      <c r="AU27" s="48" t="s">
        <v>16</v>
      </c>
      <c r="AV27" s="46" t="s">
        <v>15</v>
      </c>
      <c r="AW27" s="43" t="s">
        <v>11</v>
      </c>
      <c r="AX27" s="44" t="s">
        <v>13</v>
      </c>
      <c r="AY27" s="45" t="s">
        <v>17</v>
      </c>
      <c r="AZ27" s="34" t="s">
        <v>12</v>
      </c>
      <c r="BA27" s="47" t="s">
        <v>14</v>
      </c>
    </row>
    <row r="28" spans="1:53" s="27" customFormat="1">
      <c r="A28" s="52">
        <v>22</v>
      </c>
      <c r="B28" s="37" t="s">
        <v>11</v>
      </c>
      <c r="C28" s="44" t="s">
        <v>13</v>
      </c>
      <c r="D28" s="45" t="s">
        <v>17</v>
      </c>
      <c r="E28" s="34" t="s">
        <v>12</v>
      </c>
      <c r="F28" s="47" t="s">
        <v>14</v>
      </c>
      <c r="G28" s="44" t="s">
        <v>13</v>
      </c>
      <c r="H28" s="34" t="s">
        <v>12</v>
      </c>
      <c r="I28" s="47" t="s">
        <v>14</v>
      </c>
      <c r="J28" s="44" t="s">
        <v>13</v>
      </c>
      <c r="K28" s="43" t="s">
        <v>11</v>
      </c>
      <c r="L28" s="45" t="s">
        <v>17</v>
      </c>
      <c r="M28" s="34" t="s">
        <v>12</v>
      </c>
      <c r="N28" s="47" t="s">
        <v>14</v>
      </c>
      <c r="O28" s="44" t="s">
        <v>13</v>
      </c>
      <c r="P28" s="48" t="s">
        <v>16</v>
      </c>
      <c r="Q28" s="46" t="s">
        <v>15</v>
      </c>
      <c r="R28" s="45" t="s">
        <v>17</v>
      </c>
      <c r="S28" s="44" t="s">
        <v>13</v>
      </c>
      <c r="T28" s="43" t="s">
        <v>11</v>
      </c>
      <c r="U28" s="56" t="s">
        <v>53</v>
      </c>
      <c r="V28" s="34" t="s">
        <v>12</v>
      </c>
      <c r="W28" s="47" t="s">
        <v>14</v>
      </c>
      <c r="X28" s="48" t="s">
        <v>16</v>
      </c>
      <c r="Y28" s="46" t="s">
        <v>15</v>
      </c>
      <c r="Z28" s="43" t="s">
        <v>11</v>
      </c>
      <c r="AA28" s="44" t="s">
        <v>13</v>
      </c>
      <c r="AB28" s="45" t="s">
        <v>17</v>
      </c>
      <c r="AC28" s="34" t="s">
        <v>12</v>
      </c>
      <c r="AD28" s="47" t="s">
        <v>14</v>
      </c>
      <c r="AE28" s="44" t="s">
        <v>13</v>
      </c>
      <c r="AF28" s="34" t="s">
        <v>12</v>
      </c>
      <c r="AG28" s="56" t="s">
        <v>53</v>
      </c>
      <c r="AH28" s="44" t="s">
        <v>13</v>
      </c>
      <c r="AI28" s="43" t="s">
        <v>11</v>
      </c>
      <c r="AJ28" s="45" t="s">
        <v>17</v>
      </c>
      <c r="AK28" s="34" t="s">
        <v>12</v>
      </c>
      <c r="AL28" s="47" t="s">
        <v>14</v>
      </c>
      <c r="AM28" s="44" t="s">
        <v>13</v>
      </c>
      <c r="AN28" s="48" t="s">
        <v>16</v>
      </c>
      <c r="AO28" s="46" t="s">
        <v>15</v>
      </c>
      <c r="AP28" s="45" t="s">
        <v>17</v>
      </c>
      <c r="AQ28" s="44" t="s">
        <v>13</v>
      </c>
      <c r="AR28" s="43" t="s">
        <v>11</v>
      </c>
      <c r="AS28" s="56" t="s">
        <v>53</v>
      </c>
      <c r="AT28" s="34" t="s">
        <v>12</v>
      </c>
      <c r="AU28" s="47" t="s">
        <v>14</v>
      </c>
      <c r="AV28" s="48" t="s">
        <v>16</v>
      </c>
      <c r="AW28" s="46" t="s">
        <v>15</v>
      </c>
      <c r="AX28" s="43" t="s">
        <v>11</v>
      </c>
      <c r="AY28" s="44" t="s">
        <v>13</v>
      </c>
      <c r="AZ28" s="45" t="s">
        <v>17</v>
      </c>
      <c r="BA28" s="34" t="s">
        <v>12</v>
      </c>
    </row>
    <row r="29" spans="1:53" s="27" customFormat="1">
      <c r="A29" s="52">
        <v>23</v>
      </c>
      <c r="B29" s="39" t="s">
        <v>15</v>
      </c>
      <c r="C29" s="43" t="s">
        <v>11</v>
      </c>
      <c r="D29" s="44" t="s">
        <v>13</v>
      </c>
      <c r="E29" s="45" t="s">
        <v>17</v>
      </c>
      <c r="F29" s="34" t="s">
        <v>12</v>
      </c>
      <c r="G29" s="47" t="s">
        <v>14</v>
      </c>
      <c r="H29" s="44" t="s">
        <v>13</v>
      </c>
      <c r="I29" s="34" t="s">
        <v>12</v>
      </c>
      <c r="J29" s="46" t="s">
        <v>15</v>
      </c>
      <c r="K29" s="44" t="s">
        <v>13</v>
      </c>
      <c r="L29" s="43" t="s">
        <v>11</v>
      </c>
      <c r="M29" s="45" t="s">
        <v>17</v>
      </c>
      <c r="N29" s="34" t="s">
        <v>12</v>
      </c>
      <c r="O29" s="47" t="s">
        <v>14</v>
      </c>
      <c r="P29" s="44" t="s">
        <v>13</v>
      </c>
      <c r="Q29" s="48" t="s">
        <v>16</v>
      </c>
      <c r="R29" s="46" t="s">
        <v>15</v>
      </c>
      <c r="S29" s="45" t="s">
        <v>17</v>
      </c>
      <c r="T29" s="44" t="s">
        <v>13</v>
      </c>
      <c r="U29" s="45" t="s">
        <v>17</v>
      </c>
      <c r="V29" s="56" t="s">
        <v>53</v>
      </c>
      <c r="W29" s="34" t="s">
        <v>12</v>
      </c>
      <c r="X29" s="47" t="s">
        <v>14</v>
      </c>
      <c r="Y29" s="48" t="s">
        <v>16</v>
      </c>
      <c r="Z29" s="46" t="s">
        <v>15</v>
      </c>
      <c r="AA29" s="43" t="s">
        <v>11</v>
      </c>
      <c r="AB29" s="44" t="s">
        <v>13</v>
      </c>
      <c r="AC29" s="45" t="s">
        <v>17</v>
      </c>
      <c r="AD29" s="34" t="s">
        <v>12</v>
      </c>
      <c r="AE29" s="47" t="s">
        <v>14</v>
      </c>
      <c r="AF29" s="44" t="s">
        <v>13</v>
      </c>
      <c r="AG29" s="45" t="s">
        <v>17</v>
      </c>
      <c r="AH29" s="46" t="s">
        <v>15</v>
      </c>
      <c r="AI29" s="44" t="s">
        <v>13</v>
      </c>
      <c r="AJ29" s="43" t="s">
        <v>11</v>
      </c>
      <c r="AK29" s="45" t="s">
        <v>17</v>
      </c>
      <c r="AL29" s="34" t="s">
        <v>12</v>
      </c>
      <c r="AM29" s="47" t="s">
        <v>14</v>
      </c>
      <c r="AN29" s="44" t="s">
        <v>13</v>
      </c>
      <c r="AO29" s="48" t="s">
        <v>16</v>
      </c>
      <c r="AP29" s="46" t="s">
        <v>15</v>
      </c>
      <c r="AQ29" s="45" t="s">
        <v>17</v>
      </c>
      <c r="AR29" s="44" t="s">
        <v>13</v>
      </c>
      <c r="AS29" s="45" t="s">
        <v>17</v>
      </c>
      <c r="AT29" s="56" t="s">
        <v>53</v>
      </c>
      <c r="AU29" s="34" t="s">
        <v>12</v>
      </c>
      <c r="AV29" s="47" t="s">
        <v>14</v>
      </c>
      <c r="AW29" s="48" t="s">
        <v>16</v>
      </c>
      <c r="AX29" s="46" t="s">
        <v>15</v>
      </c>
      <c r="AY29" s="43" t="s">
        <v>11</v>
      </c>
      <c r="AZ29" s="44" t="s">
        <v>13</v>
      </c>
      <c r="BA29" s="45" t="s">
        <v>17</v>
      </c>
    </row>
    <row r="30" spans="1:53" s="27" customFormat="1">
      <c r="A30" s="52">
        <v>24</v>
      </c>
      <c r="B30" s="40" t="s">
        <v>16</v>
      </c>
      <c r="C30" s="46" t="s">
        <v>15</v>
      </c>
      <c r="D30" s="43" t="s">
        <v>11</v>
      </c>
      <c r="E30" s="44" t="s">
        <v>13</v>
      </c>
      <c r="F30" s="45" t="s">
        <v>17</v>
      </c>
      <c r="G30" s="34" t="s">
        <v>12</v>
      </c>
      <c r="H30" s="47" t="s">
        <v>14</v>
      </c>
      <c r="I30" s="44" t="s">
        <v>13</v>
      </c>
      <c r="J30" s="34" t="s">
        <v>12</v>
      </c>
      <c r="K30" s="47" t="s">
        <v>14</v>
      </c>
      <c r="L30" s="44" t="s">
        <v>13</v>
      </c>
      <c r="M30" s="43" t="s">
        <v>11</v>
      </c>
      <c r="N30" s="45" t="s">
        <v>17</v>
      </c>
      <c r="O30" s="34" t="s">
        <v>12</v>
      </c>
      <c r="P30" s="47" t="s">
        <v>14</v>
      </c>
      <c r="Q30" s="44" t="s">
        <v>13</v>
      </c>
      <c r="R30" s="48" t="s">
        <v>16</v>
      </c>
      <c r="S30" s="46" t="s">
        <v>15</v>
      </c>
      <c r="T30" s="45" t="s">
        <v>17</v>
      </c>
      <c r="U30" s="44" t="s">
        <v>13</v>
      </c>
      <c r="V30" s="45" t="s">
        <v>17</v>
      </c>
      <c r="W30" s="56" t="s">
        <v>53</v>
      </c>
      <c r="X30" s="34" t="s">
        <v>12</v>
      </c>
      <c r="Y30" s="47" t="s">
        <v>14</v>
      </c>
      <c r="Z30" s="48" t="s">
        <v>16</v>
      </c>
      <c r="AA30" s="46" t="s">
        <v>15</v>
      </c>
      <c r="AB30" s="43" t="s">
        <v>11</v>
      </c>
      <c r="AC30" s="44" t="s">
        <v>13</v>
      </c>
      <c r="AD30" s="45" t="s">
        <v>17</v>
      </c>
      <c r="AE30" s="34" t="s">
        <v>12</v>
      </c>
      <c r="AF30" s="47" t="s">
        <v>14</v>
      </c>
      <c r="AG30" s="44" t="s">
        <v>13</v>
      </c>
      <c r="AH30" s="45" t="s">
        <v>17</v>
      </c>
      <c r="AI30" s="46" t="s">
        <v>15</v>
      </c>
      <c r="AJ30" s="44" t="s">
        <v>13</v>
      </c>
      <c r="AK30" s="43" t="s">
        <v>11</v>
      </c>
      <c r="AL30" s="45" t="s">
        <v>17</v>
      </c>
      <c r="AM30" s="45" t="s">
        <v>17</v>
      </c>
      <c r="AN30" s="47" t="s">
        <v>14</v>
      </c>
      <c r="AO30" s="44" t="s">
        <v>13</v>
      </c>
      <c r="AP30" s="48" t="s">
        <v>16</v>
      </c>
      <c r="AQ30" s="46" t="s">
        <v>15</v>
      </c>
      <c r="AR30" s="45" t="s">
        <v>17</v>
      </c>
      <c r="AS30" s="44" t="s">
        <v>13</v>
      </c>
      <c r="AT30" s="43" t="s">
        <v>11</v>
      </c>
      <c r="AU30" s="56" t="s">
        <v>53</v>
      </c>
      <c r="AV30" s="34" t="s">
        <v>12</v>
      </c>
      <c r="AW30" s="47" t="s">
        <v>14</v>
      </c>
      <c r="AX30" s="48" t="s">
        <v>16</v>
      </c>
      <c r="AY30" s="46" t="s">
        <v>15</v>
      </c>
      <c r="AZ30" s="43" t="s">
        <v>11</v>
      </c>
      <c r="BA30" s="44" t="s">
        <v>13</v>
      </c>
    </row>
    <row r="31" spans="1:53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</row>
    <row r="32" spans="1:53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</row>
    <row r="33" spans="1:49">
      <c r="B33" s="41" t="s">
        <v>32</v>
      </c>
      <c r="C33" s="41" t="s">
        <v>33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9">
      <c r="A34" s="53">
        <v>3</v>
      </c>
      <c r="B34" s="37" t="s">
        <v>11</v>
      </c>
      <c r="C34" s="37">
        <f>COUNTIF(B$7:B30,"PAN")</f>
        <v>3</v>
      </c>
      <c r="D34" s="22"/>
      <c r="E34" s="22">
        <v>135</v>
      </c>
      <c r="F34" s="37">
        <f>COUNTIF(B7:BA30,"PAN")</f>
        <v>135</v>
      </c>
      <c r="G34" s="11">
        <f t="shared" ref="G34:G41" si="0">F34-E34</f>
        <v>0</v>
      </c>
      <c r="H34" s="22"/>
      <c r="I34" s="42" t="s">
        <v>37</v>
      </c>
      <c r="J34" s="42">
        <f>COUNTIF(B7:BA30,"AUT")</f>
        <v>3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9">
      <c r="A35" s="53">
        <v>4</v>
      </c>
      <c r="B35" s="33" t="s">
        <v>12</v>
      </c>
      <c r="C35" s="33">
        <f>COUNTIF(B$7:B$30,"PRI")</f>
        <v>4</v>
      </c>
      <c r="D35" s="22"/>
      <c r="E35" s="22">
        <v>195</v>
      </c>
      <c r="F35" s="33">
        <f>COUNTIF(B7:BA30,"PRI")</f>
        <v>195</v>
      </c>
      <c r="G35" s="11">
        <f t="shared" si="0"/>
        <v>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9">
      <c r="A36" s="53">
        <v>5</v>
      </c>
      <c r="B36" s="38" t="s">
        <v>13</v>
      </c>
      <c r="C36" s="38">
        <f>COUNTIF(B$7:B$30,"PRD")</f>
        <v>5</v>
      </c>
      <c r="D36" s="22"/>
      <c r="E36" s="22">
        <v>261</v>
      </c>
      <c r="F36" s="38">
        <f>COUNTIF(B7:BA30,"PRD")</f>
        <v>261</v>
      </c>
      <c r="G36" s="11">
        <f t="shared" si="0"/>
        <v>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9">
      <c r="A37" s="53">
        <v>3</v>
      </c>
      <c r="B37" s="35" t="s">
        <v>14</v>
      </c>
      <c r="C37" s="35">
        <f>COUNTIF(B$7:B$30,"PT")</f>
        <v>3</v>
      </c>
      <c r="D37" s="22"/>
      <c r="E37" s="22">
        <v>162</v>
      </c>
      <c r="F37" s="35">
        <f>COUNTIF(B7:BA30,"PT")</f>
        <v>162</v>
      </c>
      <c r="G37" s="11">
        <f t="shared" si="0"/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9">
      <c r="A38" s="53">
        <v>3</v>
      </c>
      <c r="B38" s="39" t="s">
        <v>15</v>
      </c>
      <c r="C38" s="39">
        <f>COUNTIF(B$7:B30,"PVEM")</f>
        <v>3</v>
      </c>
      <c r="D38" s="22"/>
      <c r="E38" s="22">
        <v>135</v>
      </c>
      <c r="F38" s="39">
        <f>COUNTIF(B7:BA30,"PVEM")</f>
        <v>135</v>
      </c>
      <c r="G38" s="11">
        <f t="shared" si="0"/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9" s="54" customFormat="1">
      <c r="A39" s="53">
        <v>2</v>
      </c>
      <c r="B39" s="40" t="s">
        <v>16</v>
      </c>
      <c r="C39" s="40">
        <f>COUNTIF(B$7:B$30,"CONV")</f>
        <v>2</v>
      </c>
      <c r="D39" s="22"/>
      <c r="E39" s="22">
        <v>105</v>
      </c>
      <c r="F39" s="40">
        <f>COUNTIF(B7:BA30,"CONV")</f>
        <v>105</v>
      </c>
      <c r="G39" s="11">
        <f t="shared" si="0"/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W39" s="54">
        <f>52/13</f>
        <v>4</v>
      </c>
    </row>
    <row r="40" spans="1:49" s="54" customFormat="1">
      <c r="A40" s="53">
        <v>1</v>
      </c>
      <c r="B40" s="55" t="s">
        <v>53</v>
      </c>
      <c r="C40" s="55">
        <f>COUNTIF(B$7:B$30,"PRS")</f>
        <v>1</v>
      </c>
      <c r="D40" s="22"/>
      <c r="E40" s="22">
        <v>68</v>
      </c>
      <c r="F40" s="55">
        <f>COUNTIF(B5:BA30,"PRS")</f>
        <v>68</v>
      </c>
      <c r="G40" s="11">
        <f t="shared" si="0"/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9" s="54" customFormat="1">
      <c r="A41" s="53">
        <v>3</v>
      </c>
      <c r="B41" s="36" t="s">
        <v>17</v>
      </c>
      <c r="C41" s="36">
        <f>COUNTIF(B$7:B$30,"PNA")</f>
        <v>3</v>
      </c>
      <c r="D41" s="22"/>
      <c r="E41" s="22">
        <v>184</v>
      </c>
      <c r="F41" s="36">
        <f>COUNTIF(B7:BA30,"PNA")</f>
        <v>184</v>
      </c>
      <c r="G41" s="11">
        <f t="shared" si="0"/>
        <v>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W41" s="54">
        <f>52/4</f>
        <v>13</v>
      </c>
    </row>
    <row r="42" spans="1:49" s="54" customFormat="1">
      <c r="A42" s="53">
        <f>SUM(A34:A41)</f>
        <v>24</v>
      </c>
      <c r="B42" s="24"/>
      <c r="C42" s="24"/>
      <c r="D42" s="22"/>
      <c r="E42" s="22">
        <f>SUM(E34:E41)</f>
        <v>1245</v>
      </c>
      <c r="F42">
        <f>SUM(F34:F41)</f>
        <v>1245</v>
      </c>
      <c r="G4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9">
      <c r="B43" s="27" t="s">
        <v>6</v>
      </c>
      <c r="C43" s="27">
        <f>SUM(C34:C41)</f>
        <v>24</v>
      </c>
      <c r="K43" s="22"/>
      <c r="L43" s="22"/>
      <c r="M43" s="23"/>
      <c r="N43" s="22"/>
    </row>
    <row r="44" spans="1:49">
      <c r="A44" s="53"/>
      <c r="F44" t="s">
        <v>6</v>
      </c>
      <c r="G44">
        <f>F42+J34</f>
        <v>1248</v>
      </c>
      <c r="M44" s="25"/>
      <c r="N44" s="22"/>
    </row>
    <row r="45" spans="1:49">
      <c r="A45" s="53"/>
      <c r="M45" s="21"/>
      <c r="N45" s="22"/>
    </row>
    <row r="46" spans="1:49">
      <c r="A46" s="53"/>
      <c r="M46" s="25"/>
      <c r="N46" s="22"/>
      <c r="P46" t="s">
        <v>34</v>
      </c>
    </row>
    <row r="47" spans="1:49">
      <c r="A47" s="53"/>
      <c r="M47" s="26"/>
      <c r="N47" s="22"/>
    </row>
    <row r="48" spans="1:49">
      <c r="A48" s="53"/>
      <c r="M48" s="24"/>
      <c r="N48" s="22"/>
    </row>
    <row r="49" spans="1:14">
      <c r="A49" s="53"/>
      <c r="M49" s="25"/>
      <c r="N49" s="22"/>
    </row>
    <row r="50" spans="1:14">
      <c r="A50" s="53"/>
      <c r="M50" s="25"/>
      <c r="N50" s="22"/>
    </row>
    <row r="51" spans="1:14">
      <c r="A51" s="53"/>
      <c r="K51" s="22"/>
      <c r="M51" s="22"/>
      <c r="N51" s="22"/>
    </row>
    <row r="52" spans="1:14">
      <c r="K52" s="22"/>
      <c r="L52" s="22"/>
      <c r="M52" s="22"/>
      <c r="N52" s="22"/>
    </row>
  </sheetData>
  <mergeCells count="5">
    <mergeCell ref="A1:AB1"/>
    <mergeCell ref="A2:AB2"/>
    <mergeCell ref="A4:A6"/>
    <mergeCell ref="B4:W4"/>
    <mergeCell ref="X4:BA4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101"/>
  <sheetViews>
    <sheetView zoomScale="70" zoomScaleNormal="70" zoomScaleSheetLayoutView="30" workbookViewId="0"/>
  </sheetViews>
  <sheetFormatPr baseColWidth="10" defaultRowHeight="15"/>
  <cols>
    <col min="1" max="1" width="10.5703125" style="58" customWidth="1"/>
    <col min="2" max="2" width="5" style="58" customWidth="1"/>
    <col min="3" max="3" width="5.7109375" style="58" customWidth="1"/>
    <col min="4" max="4" width="6.140625" style="58" customWidth="1"/>
  </cols>
  <sheetData>
    <row r="1" spans="1:56">
      <c r="A1" s="59"/>
      <c r="B1" s="59"/>
      <c r="C1" s="59"/>
      <c r="D1" s="59"/>
    </row>
    <row r="2" spans="1:56">
      <c r="A2" s="102" t="s">
        <v>65</v>
      </c>
      <c r="B2" s="102"/>
      <c r="C2" s="102"/>
      <c r="D2" s="102"/>
      <c r="E2" s="61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3"/>
    </row>
    <row r="3" spans="1:56">
      <c r="A3" s="103" t="s">
        <v>66</v>
      </c>
      <c r="B3" s="103"/>
      <c r="C3" s="103"/>
      <c r="D3" s="103"/>
      <c r="E3" s="64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6"/>
    </row>
    <row r="4" spans="1:56">
      <c r="A4" s="102" t="s">
        <v>31</v>
      </c>
      <c r="B4" s="102" t="s">
        <v>3</v>
      </c>
      <c r="C4" s="102"/>
      <c r="D4" s="104" t="s">
        <v>67</v>
      </c>
      <c r="E4" s="64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6"/>
    </row>
    <row r="5" spans="1:56">
      <c r="A5" s="102"/>
      <c r="B5" s="102"/>
      <c r="C5" s="102"/>
      <c r="D5" s="104"/>
      <c r="E5" s="64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6"/>
    </row>
    <row r="6" spans="1:56">
      <c r="A6" s="99" t="s">
        <v>68</v>
      </c>
      <c r="B6" s="99">
        <v>3</v>
      </c>
      <c r="C6" s="101">
        <v>1</v>
      </c>
      <c r="D6" s="60">
        <v>1</v>
      </c>
      <c r="E6" s="64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6"/>
    </row>
    <row r="7" spans="1:56">
      <c r="A7" s="100"/>
      <c r="B7" s="100"/>
      <c r="C7" s="101"/>
      <c r="D7" s="60">
        <v>2</v>
      </c>
      <c r="E7" s="64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6"/>
    </row>
    <row r="8" spans="1:56">
      <c r="A8" s="100"/>
      <c r="B8" s="100"/>
      <c r="C8" s="101">
        <v>1</v>
      </c>
      <c r="D8" s="60">
        <v>3</v>
      </c>
      <c r="E8" s="64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6"/>
    </row>
    <row r="9" spans="1:56">
      <c r="A9" s="100"/>
      <c r="B9" s="100"/>
      <c r="C9" s="101"/>
      <c r="D9" s="60">
        <v>4</v>
      </c>
      <c r="E9" s="64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6"/>
    </row>
    <row r="10" spans="1:56">
      <c r="A10" s="100"/>
      <c r="B10" s="100"/>
      <c r="C10" s="101">
        <v>1</v>
      </c>
      <c r="D10" s="60">
        <v>5</v>
      </c>
      <c r="E10" s="64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6"/>
    </row>
    <row r="11" spans="1:56">
      <c r="A11" s="100"/>
      <c r="B11" s="100"/>
      <c r="C11" s="101"/>
      <c r="D11" s="60">
        <v>6</v>
      </c>
      <c r="E11" s="64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6"/>
    </row>
    <row r="12" spans="1:56">
      <c r="A12" s="101" t="s">
        <v>51</v>
      </c>
      <c r="B12" s="101">
        <v>3</v>
      </c>
      <c r="C12" s="101">
        <v>1</v>
      </c>
      <c r="D12" s="60">
        <v>7</v>
      </c>
      <c r="E12" s="35" t="s">
        <v>14</v>
      </c>
      <c r="F12" s="48" t="s">
        <v>16</v>
      </c>
      <c r="G12" s="46" t="s">
        <v>15</v>
      </c>
      <c r="H12" s="43" t="s">
        <v>11</v>
      </c>
      <c r="I12" s="44" t="s">
        <v>13</v>
      </c>
      <c r="J12" s="45" t="s">
        <v>17</v>
      </c>
      <c r="K12" s="34" t="s">
        <v>12</v>
      </c>
      <c r="L12" s="47" t="s">
        <v>14</v>
      </c>
      <c r="M12" s="44" t="s">
        <v>13</v>
      </c>
      <c r="N12" s="34" t="s">
        <v>12</v>
      </c>
      <c r="O12" s="47" t="s">
        <v>14</v>
      </c>
      <c r="P12" s="44" t="s">
        <v>13</v>
      </c>
      <c r="Q12" s="43" t="s">
        <v>11</v>
      </c>
      <c r="R12" s="45" t="s">
        <v>17</v>
      </c>
      <c r="S12" s="34" t="s">
        <v>12</v>
      </c>
      <c r="T12" s="47" t="s">
        <v>14</v>
      </c>
      <c r="U12" s="44" t="s">
        <v>13</v>
      </c>
      <c r="V12" s="48" t="s">
        <v>16</v>
      </c>
      <c r="W12" s="46" t="s">
        <v>15</v>
      </c>
      <c r="X12" s="45" t="s">
        <v>17</v>
      </c>
      <c r="Y12" s="44" t="s">
        <v>13</v>
      </c>
      <c r="Z12" s="43" t="s">
        <v>11</v>
      </c>
      <c r="AA12" s="56" t="s">
        <v>53</v>
      </c>
      <c r="AB12" s="34" t="s">
        <v>12</v>
      </c>
      <c r="AC12" s="47" t="s">
        <v>14</v>
      </c>
      <c r="AD12" s="48" t="s">
        <v>16</v>
      </c>
      <c r="AE12" s="46" t="s">
        <v>15</v>
      </c>
      <c r="AF12" s="43" t="s">
        <v>11</v>
      </c>
      <c r="AG12" s="44" t="s">
        <v>13</v>
      </c>
      <c r="AH12" s="45" t="s">
        <v>17</v>
      </c>
      <c r="AI12" s="34" t="s">
        <v>12</v>
      </c>
      <c r="AJ12" s="47" t="s">
        <v>14</v>
      </c>
      <c r="AK12" s="44" t="s">
        <v>13</v>
      </c>
      <c r="AL12" s="34" t="s">
        <v>12</v>
      </c>
      <c r="AM12" s="56" t="s">
        <v>53</v>
      </c>
      <c r="AN12" s="44" t="s">
        <v>13</v>
      </c>
      <c r="AO12" s="43" t="s">
        <v>11</v>
      </c>
      <c r="AP12" s="45" t="s">
        <v>17</v>
      </c>
      <c r="AQ12" s="34" t="s">
        <v>12</v>
      </c>
      <c r="AR12" s="47" t="s">
        <v>14</v>
      </c>
      <c r="AS12" s="44" t="s">
        <v>13</v>
      </c>
      <c r="AT12" s="48" t="s">
        <v>16</v>
      </c>
      <c r="AU12" s="46" t="s">
        <v>15</v>
      </c>
      <c r="AV12" s="45" t="s">
        <v>17</v>
      </c>
      <c r="AW12" s="44" t="s">
        <v>13</v>
      </c>
      <c r="AX12" s="43" t="s">
        <v>11</v>
      </c>
      <c r="AY12" s="56" t="s">
        <v>53</v>
      </c>
      <c r="AZ12" s="34" t="s">
        <v>12</v>
      </c>
      <c r="BA12" s="47" t="s">
        <v>14</v>
      </c>
      <c r="BB12" s="48" t="s">
        <v>16</v>
      </c>
      <c r="BC12" s="46" t="s">
        <v>15</v>
      </c>
      <c r="BD12" s="43" t="s">
        <v>11</v>
      </c>
    </row>
    <row r="13" spans="1:56">
      <c r="A13" s="101"/>
      <c r="B13" s="101"/>
      <c r="C13" s="101"/>
      <c r="D13" s="60">
        <v>8</v>
      </c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6"/>
    </row>
    <row r="14" spans="1:56">
      <c r="A14" s="101"/>
      <c r="B14" s="101"/>
      <c r="C14" s="101">
        <v>1</v>
      </c>
      <c r="D14" s="60">
        <v>9</v>
      </c>
      <c r="E14" s="33" t="s">
        <v>12</v>
      </c>
      <c r="F14" s="47" t="s">
        <v>14</v>
      </c>
      <c r="G14" s="48" t="s">
        <v>16</v>
      </c>
      <c r="H14" s="46" t="s">
        <v>15</v>
      </c>
      <c r="I14" s="43" t="s">
        <v>11</v>
      </c>
      <c r="J14" s="44" t="s">
        <v>13</v>
      </c>
      <c r="K14" s="45" t="s">
        <v>17</v>
      </c>
      <c r="L14" s="34" t="s">
        <v>12</v>
      </c>
      <c r="M14" s="47" t="s">
        <v>14</v>
      </c>
      <c r="N14" s="44" t="s">
        <v>13</v>
      </c>
      <c r="O14" s="34" t="s">
        <v>12</v>
      </c>
      <c r="P14" s="46" t="s">
        <v>15</v>
      </c>
      <c r="Q14" s="44" t="s">
        <v>13</v>
      </c>
      <c r="R14" s="43" t="s">
        <v>11</v>
      </c>
      <c r="S14" s="45" t="s">
        <v>17</v>
      </c>
      <c r="T14" s="34" t="s">
        <v>12</v>
      </c>
      <c r="U14" s="47" t="s">
        <v>14</v>
      </c>
      <c r="V14" s="44" t="s">
        <v>13</v>
      </c>
      <c r="W14" s="48" t="s">
        <v>16</v>
      </c>
      <c r="X14" s="46" t="s">
        <v>15</v>
      </c>
      <c r="Y14" s="45" t="s">
        <v>17</v>
      </c>
      <c r="Z14" s="44" t="s">
        <v>13</v>
      </c>
      <c r="AA14" s="45" t="s">
        <v>17</v>
      </c>
      <c r="AB14" s="56" t="s">
        <v>53</v>
      </c>
      <c r="AC14" s="34" t="s">
        <v>12</v>
      </c>
      <c r="AD14" s="47" t="s">
        <v>14</v>
      </c>
      <c r="AE14" s="48" t="s">
        <v>16</v>
      </c>
      <c r="AF14" s="46" t="s">
        <v>15</v>
      </c>
      <c r="AG14" s="43" t="s">
        <v>11</v>
      </c>
      <c r="AH14" s="44" t="s">
        <v>13</v>
      </c>
      <c r="AI14" s="45" t="s">
        <v>17</v>
      </c>
      <c r="AJ14" s="34" t="s">
        <v>12</v>
      </c>
      <c r="AK14" s="47" t="s">
        <v>14</v>
      </c>
      <c r="AL14" s="44" t="s">
        <v>13</v>
      </c>
      <c r="AM14" s="34" t="s">
        <v>12</v>
      </c>
      <c r="AN14" s="46" t="s">
        <v>15</v>
      </c>
      <c r="AO14" s="44" t="s">
        <v>13</v>
      </c>
      <c r="AP14" s="43" t="s">
        <v>11</v>
      </c>
      <c r="AQ14" s="45" t="s">
        <v>17</v>
      </c>
      <c r="AR14" s="34" t="s">
        <v>12</v>
      </c>
      <c r="AS14" s="47" t="s">
        <v>14</v>
      </c>
      <c r="AT14" s="44" t="s">
        <v>13</v>
      </c>
      <c r="AU14" s="48" t="s">
        <v>16</v>
      </c>
      <c r="AV14" s="46" t="s">
        <v>15</v>
      </c>
      <c r="AW14" s="45" t="s">
        <v>17</v>
      </c>
      <c r="AX14" s="44" t="s">
        <v>13</v>
      </c>
      <c r="AY14" s="45" t="s">
        <v>17</v>
      </c>
      <c r="AZ14" s="56" t="s">
        <v>53</v>
      </c>
      <c r="BA14" s="34" t="s">
        <v>12</v>
      </c>
      <c r="BB14" s="47" t="s">
        <v>14</v>
      </c>
      <c r="BC14" s="48" t="s">
        <v>16</v>
      </c>
      <c r="BD14" s="46" t="s">
        <v>15</v>
      </c>
    </row>
    <row r="15" spans="1:56">
      <c r="A15" s="101"/>
      <c r="B15" s="101"/>
      <c r="C15" s="101"/>
      <c r="D15" s="60">
        <v>10</v>
      </c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6"/>
    </row>
    <row r="16" spans="1:56">
      <c r="A16" s="101"/>
      <c r="B16" s="101"/>
      <c r="C16" s="101">
        <v>1</v>
      </c>
      <c r="D16" s="60">
        <v>11</v>
      </c>
      <c r="E16" s="55" t="s">
        <v>53</v>
      </c>
      <c r="F16" s="34" t="s">
        <v>12</v>
      </c>
      <c r="G16" s="47" t="s">
        <v>14</v>
      </c>
      <c r="H16" s="48" t="s">
        <v>16</v>
      </c>
      <c r="I16" s="46" t="s">
        <v>15</v>
      </c>
      <c r="J16" s="43" t="s">
        <v>11</v>
      </c>
      <c r="K16" s="44" t="s">
        <v>13</v>
      </c>
      <c r="L16" s="45" t="s">
        <v>17</v>
      </c>
      <c r="M16" s="34" t="s">
        <v>12</v>
      </c>
      <c r="N16" s="47" t="s">
        <v>14</v>
      </c>
      <c r="O16" s="44" t="s">
        <v>13</v>
      </c>
      <c r="P16" s="34" t="s">
        <v>12</v>
      </c>
      <c r="Q16" s="46" t="s">
        <v>15</v>
      </c>
      <c r="R16" s="44" t="s">
        <v>13</v>
      </c>
      <c r="S16" s="43" t="s">
        <v>11</v>
      </c>
      <c r="T16" s="45" t="s">
        <v>17</v>
      </c>
      <c r="U16" s="34" t="s">
        <v>12</v>
      </c>
      <c r="V16" s="47" t="s">
        <v>14</v>
      </c>
      <c r="W16" s="44" t="s">
        <v>13</v>
      </c>
      <c r="X16" s="48" t="s">
        <v>16</v>
      </c>
      <c r="Y16" s="46" t="s">
        <v>15</v>
      </c>
      <c r="Z16" s="45" t="s">
        <v>17</v>
      </c>
      <c r="AA16" s="44" t="s">
        <v>13</v>
      </c>
      <c r="AB16" s="43" t="s">
        <v>11</v>
      </c>
      <c r="AC16" s="56" t="s">
        <v>53</v>
      </c>
      <c r="AD16" s="34" t="s">
        <v>12</v>
      </c>
      <c r="AE16" s="47" t="s">
        <v>14</v>
      </c>
      <c r="AF16" s="48" t="s">
        <v>16</v>
      </c>
      <c r="AG16" s="46" t="s">
        <v>15</v>
      </c>
      <c r="AH16" s="43" t="s">
        <v>11</v>
      </c>
      <c r="AI16" s="44" t="s">
        <v>13</v>
      </c>
      <c r="AJ16" s="45" t="s">
        <v>17</v>
      </c>
      <c r="AK16" s="34" t="s">
        <v>12</v>
      </c>
      <c r="AL16" s="47" t="s">
        <v>14</v>
      </c>
      <c r="AM16" s="44" t="s">
        <v>13</v>
      </c>
      <c r="AN16" s="34" t="s">
        <v>12</v>
      </c>
      <c r="AO16" s="46" t="s">
        <v>15</v>
      </c>
      <c r="AP16" s="44" t="s">
        <v>13</v>
      </c>
      <c r="AQ16" s="43" t="s">
        <v>11</v>
      </c>
      <c r="AR16" s="45" t="s">
        <v>17</v>
      </c>
      <c r="AS16" s="34" t="s">
        <v>12</v>
      </c>
      <c r="AT16" s="47" t="s">
        <v>14</v>
      </c>
      <c r="AU16" s="44" t="s">
        <v>13</v>
      </c>
      <c r="AV16" s="48" t="s">
        <v>16</v>
      </c>
      <c r="AW16" s="46" t="s">
        <v>15</v>
      </c>
      <c r="AX16" s="45" t="s">
        <v>17</v>
      </c>
      <c r="AY16" s="44" t="s">
        <v>13</v>
      </c>
      <c r="AZ16" s="43" t="s">
        <v>11</v>
      </c>
      <c r="BA16" s="56" t="s">
        <v>53</v>
      </c>
      <c r="BB16" s="34" t="s">
        <v>12</v>
      </c>
      <c r="BC16" s="47" t="s">
        <v>14</v>
      </c>
      <c r="BD16" s="48" t="s">
        <v>16</v>
      </c>
    </row>
    <row r="17" spans="1:56">
      <c r="A17" s="101"/>
      <c r="B17" s="101"/>
      <c r="C17" s="101"/>
      <c r="D17" s="60">
        <v>12</v>
      </c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6"/>
    </row>
    <row r="18" spans="1:56">
      <c r="A18" s="101" t="s">
        <v>44</v>
      </c>
      <c r="B18" s="101">
        <v>3</v>
      </c>
      <c r="C18" s="101">
        <v>1</v>
      </c>
      <c r="D18" s="60">
        <v>13</v>
      </c>
      <c r="E18" s="37" t="s">
        <v>11</v>
      </c>
      <c r="F18" s="56" t="s">
        <v>53</v>
      </c>
      <c r="G18" s="34" t="s">
        <v>12</v>
      </c>
      <c r="H18" s="47" t="s">
        <v>14</v>
      </c>
      <c r="I18" s="48" t="s">
        <v>16</v>
      </c>
      <c r="J18" s="46" t="s">
        <v>15</v>
      </c>
      <c r="K18" s="43" t="s">
        <v>11</v>
      </c>
      <c r="L18" s="44" t="s">
        <v>13</v>
      </c>
      <c r="M18" s="45" t="s">
        <v>17</v>
      </c>
      <c r="N18" s="34" t="s">
        <v>12</v>
      </c>
      <c r="O18" s="47" t="s">
        <v>14</v>
      </c>
      <c r="P18" s="44" t="s">
        <v>13</v>
      </c>
      <c r="Q18" s="34" t="s">
        <v>12</v>
      </c>
      <c r="R18" s="56" t="s">
        <v>53</v>
      </c>
      <c r="S18" s="44" t="s">
        <v>13</v>
      </c>
      <c r="T18" s="43" t="s">
        <v>11</v>
      </c>
      <c r="U18" s="45" t="s">
        <v>17</v>
      </c>
      <c r="V18" s="34" t="s">
        <v>12</v>
      </c>
      <c r="W18" s="47" t="s">
        <v>14</v>
      </c>
      <c r="X18" s="44" t="s">
        <v>13</v>
      </c>
      <c r="Y18" s="48" t="s">
        <v>16</v>
      </c>
      <c r="Z18" s="46" t="s">
        <v>15</v>
      </c>
      <c r="AA18" s="45" t="s">
        <v>17</v>
      </c>
      <c r="AB18" s="44" t="s">
        <v>13</v>
      </c>
      <c r="AC18" s="43" t="s">
        <v>11</v>
      </c>
      <c r="AD18" s="56" t="s">
        <v>53</v>
      </c>
      <c r="AE18" s="34" t="s">
        <v>12</v>
      </c>
      <c r="AF18" s="47" t="s">
        <v>14</v>
      </c>
      <c r="AG18" s="48" t="s">
        <v>16</v>
      </c>
      <c r="AH18" s="46" t="s">
        <v>15</v>
      </c>
      <c r="AI18" s="43" t="s">
        <v>11</v>
      </c>
      <c r="AJ18" s="44" t="s">
        <v>13</v>
      </c>
      <c r="AK18" s="45" t="s">
        <v>17</v>
      </c>
      <c r="AL18" s="34" t="s">
        <v>12</v>
      </c>
      <c r="AM18" s="47" t="s">
        <v>14</v>
      </c>
      <c r="AN18" s="44" t="s">
        <v>13</v>
      </c>
      <c r="AO18" s="34" t="s">
        <v>12</v>
      </c>
      <c r="AP18" s="56" t="s">
        <v>53</v>
      </c>
      <c r="AQ18" s="44" t="s">
        <v>13</v>
      </c>
      <c r="AR18" s="43" t="s">
        <v>11</v>
      </c>
      <c r="AS18" s="45" t="s">
        <v>17</v>
      </c>
      <c r="AT18" s="34" t="s">
        <v>12</v>
      </c>
      <c r="AU18" s="47" t="s">
        <v>14</v>
      </c>
      <c r="AV18" s="44" t="s">
        <v>13</v>
      </c>
      <c r="AW18" s="48" t="s">
        <v>16</v>
      </c>
      <c r="AX18" s="46" t="s">
        <v>15</v>
      </c>
      <c r="AY18" s="45" t="s">
        <v>17</v>
      </c>
      <c r="AZ18" s="44" t="s">
        <v>13</v>
      </c>
      <c r="BA18" s="45" t="s">
        <v>17</v>
      </c>
      <c r="BB18" s="56" t="s">
        <v>53</v>
      </c>
      <c r="BC18" s="34" t="s">
        <v>12</v>
      </c>
      <c r="BD18" s="47" t="s">
        <v>14</v>
      </c>
    </row>
    <row r="19" spans="1:56">
      <c r="A19" s="101"/>
      <c r="B19" s="101"/>
      <c r="C19" s="101"/>
      <c r="D19" s="60">
        <v>14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6"/>
    </row>
    <row r="20" spans="1:56">
      <c r="A20" s="101"/>
      <c r="B20" s="101"/>
      <c r="C20" s="101">
        <v>1</v>
      </c>
      <c r="D20" s="60">
        <v>15</v>
      </c>
      <c r="E20" s="38" t="s">
        <v>13</v>
      </c>
      <c r="F20" s="43" t="s">
        <v>11</v>
      </c>
      <c r="G20" s="56" t="s">
        <v>53</v>
      </c>
      <c r="H20" s="34" t="s">
        <v>12</v>
      </c>
      <c r="I20" s="47" t="s">
        <v>14</v>
      </c>
      <c r="J20" s="48" t="s">
        <v>16</v>
      </c>
      <c r="K20" s="46" t="s">
        <v>15</v>
      </c>
      <c r="L20" s="43" t="s">
        <v>11</v>
      </c>
      <c r="M20" s="44" t="s">
        <v>13</v>
      </c>
      <c r="N20" s="45" t="s">
        <v>17</v>
      </c>
      <c r="O20" s="34" t="s">
        <v>12</v>
      </c>
      <c r="P20" s="47" t="s">
        <v>14</v>
      </c>
      <c r="Q20" s="44" t="s">
        <v>13</v>
      </c>
      <c r="R20" s="34" t="s">
        <v>12</v>
      </c>
      <c r="S20" s="46" t="s">
        <v>15</v>
      </c>
      <c r="T20" s="44" t="s">
        <v>13</v>
      </c>
      <c r="U20" s="43" t="s">
        <v>11</v>
      </c>
      <c r="V20" s="45" t="s">
        <v>17</v>
      </c>
      <c r="W20" s="34" t="s">
        <v>12</v>
      </c>
      <c r="X20" s="47" t="s">
        <v>14</v>
      </c>
      <c r="Y20" s="44" t="s">
        <v>13</v>
      </c>
      <c r="Z20" s="48" t="s">
        <v>16</v>
      </c>
      <c r="AA20" s="46" t="s">
        <v>15</v>
      </c>
      <c r="AB20" s="45" t="s">
        <v>17</v>
      </c>
      <c r="AC20" s="44" t="s">
        <v>13</v>
      </c>
      <c r="AD20" s="45" t="s">
        <v>17</v>
      </c>
      <c r="AE20" s="56" t="s">
        <v>53</v>
      </c>
      <c r="AF20" s="34" t="s">
        <v>12</v>
      </c>
      <c r="AG20" s="47" t="s">
        <v>14</v>
      </c>
      <c r="AH20" s="48" t="s">
        <v>16</v>
      </c>
      <c r="AI20" s="46" t="s">
        <v>15</v>
      </c>
      <c r="AJ20" s="43" t="s">
        <v>11</v>
      </c>
      <c r="AK20" s="44" t="s">
        <v>13</v>
      </c>
      <c r="AL20" s="45" t="s">
        <v>17</v>
      </c>
      <c r="AM20" s="34" t="s">
        <v>12</v>
      </c>
      <c r="AN20" s="47" t="s">
        <v>14</v>
      </c>
      <c r="AO20" s="44" t="s">
        <v>13</v>
      </c>
      <c r="AP20" s="34" t="s">
        <v>12</v>
      </c>
      <c r="AQ20" s="46" t="s">
        <v>15</v>
      </c>
      <c r="AR20" s="44" t="s">
        <v>13</v>
      </c>
      <c r="AS20" s="43" t="s">
        <v>11</v>
      </c>
      <c r="AT20" s="45" t="s">
        <v>17</v>
      </c>
      <c r="AU20" s="34" t="s">
        <v>12</v>
      </c>
      <c r="AV20" s="47" t="s">
        <v>14</v>
      </c>
      <c r="AW20" s="44" t="s">
        <v>13</v>
      </c>
      <c r="AX20" s="48" t="s">
        <v>16</v>
      </c>
      <c r="AY20" s="46" t="s">
        <v>15</v>
      </c>
      <c r="AZ20" s="45" t="s">
        <v>17</v>
      </c>
      <c r="BA20" s="44" t="s">
        <v>13</v>
      </c>
      <c r="BB20" s="45" t="s">
        <v>17</v>
      </c>
      <c r="BC20" s="56" t="s">
        <v>53</v>
      </c>
      <c r="BD20" s="34" t="s">
        <v>12</v>
      </c>
    </row>
    <row r="21" spans="1:56">
      <c r="A21" s="101"/>
      <c r="B21" s="101"/>
      <c r="C21" s="101"/>
      <c r="D21" s="60">
        <v>16</v>
      </c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6"/>
    </row>
    <row r="22" spans="1:56">
      <c r="A22" s="101"/>
      <c r="B22" s="101"/>
      <c r="C22" s="101">
        <v>1</v>
      </c>
      <c r="D22" s="60">
        <v>17</v>
      </c>
      <c r="E22" s="36" t="s">
        <v>17</v>
      </c>
      <c r="F22" s="44" t="s">
        <v>13</v>
      </c>
      <c r="G22" s="45" t="s">
        <v>17</v>
      </c>
      <c r="H22" s="56" t="s">
        <v>53</v>
      </c>
      <c r="I22" s="34" t="s">
        <v>12</v>
      </c>
      <c r="J22" s="47" t="s">
        <v>14</v>
      </c>
      <c r="K22" s="48" t="s">
        <v>16</v>
      </c>
      <c r="L22" s="46" t="s">
        <v>15</v>
      </c>
      <c r="M22" s="43" t="s">
        <v>11</v>
      </c>
      <c r="N22" s="44" t="s">
        <v>13</v>
      </c>
      <c r="O22" s="45" t="s">
        <v>17</v>
      </c>
      <c r="P22" s="34" t="s">
        <v>12</v>
      </c>
      <c r="Q22" s="47" t="s">
        <v>14</v>
      </c>
      <c r="R22" s="44" t="s">
        <v>13</v>
      </c>
      <c r="S22" s="47" t="s">
        <v>14</v>
      </c>
      <c r="T22" s="56" t="s">
        <v>53</v>
      </c>
      <c r="U22" s="44" t="s">
        <v>13</v>
      </c>
      <c r="V22" s="43" t="s">
        <v>11</v>
      </c>
      <c r="W22" s="45" t="s">
        <v>17</v>
      </c>
      <c r="X22" s="34" t="s">
        <v>12</v>
      </c>
      <c r="Y22" s="47" t="s">
        <v>14</v>
      </c>
      <c r="Z22" s="44" t="s">
        <v>13</v>
      </c>
      <c r="AA22" s="48" t="s">
        <v>16</v>
      </c>
      <c r="AB22" s="46" t="s">
        <v>15</v>
      </c>
      <c r="AC22" s="45" t="s">
        <v>17</v>
      </c>
      <c r="AD22" s="44" t="s">
        <v>13</v>
      </c>
      <c r="AE22" s="43" t="s">
        <v>11</v>
      </c>
      <c r="AF22" s="56" t="s">
        <v>53</v>
      </c>
      <c r="AG22" s="34" t="s">
        <v>12</v>
      </c>
      <c r="AH22" s="47" t="s">
        <v>14</v>
      </c>
      <c r="AI22" s="48" t="s">
        <v>16</v>
      </c>
      <c r="AJ22" s="46" t="s">
        <v>15</v>
      </c>
      <c r="AK22" s="43" t="s">
        <v>11</v>
      </c>
      <c r="AL22" s="44" t="s">
        <v>13</v>
      </c>
      <c r="AM22" s="45" t="s">
        <v>17</v>
      </c>
      <c r="AN22" s="34" t="s">
        <v>12</v>
      </c>
      <c r="AO22" s="47" t="s">
        <v>14</v>
      </c>
      <c r="AP22" s="44" t="s">
        <v>13</v>
      </c>
      <c r="AQ22" s="34" t="s">
        <v>12</v>
      </c>
      <c r="AR22" s="46" t="s">
        <v>15</v>
      </c>
      <c r="AS22" s="44" t="s">
        <v>13</v>
      </c>
      <c r="AT22" s="43" t="s">
        <v>11</v>
      </c>
      <c r="AU22" s="45" t="s">
        <v>17</v>
      </c>
      <c r="AV22" s="34" t="s">
        <v>12</v>
      </c>
      <c r="AW22" s="47" t="s">
        <v>14</v>
      </c>
      <c r="AX22" s="44" t="s">
        <v>13</v>
      </c>
      <c r="AY22" s="48" t="s">
        <v>16</v>
      </c>
      <c r="AZ22" s="46" t="s">
        <v>15</v>
      </c>
      <c r="BA22" s="45" t="s">
        <v>17</v>
      </c>
      <c r="BB22" s="44" t="s">
        <v>13</v>
      </c>
      <c r="BC22" s="43" t="s">
        <v>11</v>
      </c>
      <c r="BD22" s="56" t="s">
        <v>53</v>
      </c>
    </row>
    <row r="23" spans="1:56">
      <c r="A23" s="101"/>
      <c r="B23" s="101"/>
      <c r="C23" s="101"/>
      <c r="D23" s="60">
        <v>18</v>
      </c>
      <c r="E23" s="64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6"/>
    </row>
    <row r="24" spans="1:56">
      <c r="A24" s="101" t="s">
        <v>45</v>
      </c>
      <c r="B24" s="101">
        <v>3</v>
      </c>
      <c r="C24" s="101">
        <v>1</v>
      </c>
      <c r="D24" s="60">
        <v>19</v>
      </c>
      <c r="E24" s="39" t="s">
        <v>15</v>
      </c>
      <c r="F24" s="45" t="s">
        <v>17</v>
      </c>
      <c r="G24" s="44" t="s">
        <v>13</v>
      </c>
      <c r="H24" s="45" t="s">
        <v>17</v>
      </c>
      <c r="I24" s="56" t="s">
        <v>53</v>
      </c>
      <c r="J24" s="34" t="s">
        <v>12</v>
      </c>
      <c r="K24" s="47" t="s">
        <v>14</v>
      </c>
      <c r="L24" s="48" t="s">
        <v>16</v>
      </c>
      <c r="M24" s="46" t="s">
        <v>15</v>
      </c>
      <c r="N24" s="43" t="s">
        <v>11</v>
      </c>
      <c r="O24" s="44" t="s">
        <v>13</v>
      </c>
      <c r="P24" s="45" t="s">
        <v>17</v>
      </c>
      <c r="Q24" s="34" t="s">
        <v>12</v>
      </c>
      <c r="R24" s="47" t="s">
        <v>14</v>
      </c>
      <c r="S24" s="44" t="s">
        <v>13</v>
      </c>
      <c r="T24" s="34" t="s">
        <v>12</v>
      </c>
      <c r="U24" s="56" t="s">
        <v>53</v>
      </c>
      <c r="V24" s="44" t="s">
        <v>13</v>
      </c>
      <c r="W24" s="43" t="s">
        <v>11</v>
      </c>
      <c r="X24" s="45" t="s">
        <v>17</v>
      </c>
      <c r="Y24" s="34" t="s">
        <v>12</v>
      </c>
      <c r="Z24" s="47" t="s">
        <v>14</v>
      </c>
      <c r="AA24" s="44" t="s">
        <v>13</v>
      </c>
      <c r="AB24" s="48" t="s">
        <v>16</v>
      </c>
      <c r="AC24" s="46" t="s">
        <v>15</v>
      </c>
      <c r="AD24" s="45" t="s">
        <v>17</v>
      </c>
      <c r="AE24" s="44" t="s">
        <v>13</v>
      </c>
      <c r="AF24" s="43" t="s">
        <v>11</v>
      </c>
      <c r="AG24" s="56" t="s">
        <v>53</v>
      </c>
      <c r="AH24" s="34" t="s">
        <v>12</v>
      </c>
      <c r="AI24" s="47" t="s">
        <v>14</v>
      </c>
      <c r="AJ24" s="48" t="s">
        <v>16</v>
      </c>
      <c r="AK24" s="46" t="s">
        <v>15</v>
      </c>
      <c r="AL24" s="43" t="s">
        <v>11</v>
      </c>
      <c r="AM24" s="44" t="s">
        <v>13</v>
      </c>
      <c r="AN24" s="45" t="s">
        <v>17</v>
      </c>
      <c r="AO24" s="34" t="s">
        <v>12</v>
      </c>
      <c r="AP24" s="47" t="s">
        <v>14</v>
      </c>
      <c r="AQ24" s="44" t="s">
        <v>13</v>
      </c>
      <c r="AR24" s="34" t="s">
        <v>12</v>
      </c>
      <c r="AS24" s="56" t="s">
        <v>53</v>
      </c>
      <c r="AT24" s="44" t="s">
        <v>13</v>
      </c>
      <c r="AU24" s="43" t="s">
        <v>11</v>
      </c>
      <c r="AV24" s="45" t="s">
        <v>17</v>
      </c>
      <c r="AW24" s="44" t="s">
        <v>13</v>
      </c>
      <c r="AX24" s="47" t="s">
        <v>14</v>
      </c>
      <c r="AY24" s="44" t="s">
        <v>13</v>
      </c>
      <c r="AZ24" s="48" t="s">
        <v>16</v>
      </c>
      <c r="BA24" s="46" t="s">
        <v>15</v>
      </c>
      <c r="BB24" s="45" t="s">
        <v>17</v>
      </c>
      <c r="BC24" s="44" t="s">
        <v>13</v>
      </c>
      <c r="BD24" s="43" t="s">
        <v>11</v>
      </c>
    </row>
    <row r="25" spans="1:56">
      <c r="A25" s="101"/>
      <c r="B25" s="101"/>
      <c r="C25" s="101"/>
      <c r="D25" s="60">
        <v>20</v>
      </c>
      <c r="E25" s="64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6"/>
    </row>
    <row r="26" spans="1:56">
      <c r="A26" s="101"/>
      <c r="B26" s="101"/>
      <c r="C26" s="101">
        <v>1</v>
      </c>
      <c r="D26" s="60">
        <v>21</v>
      </c>
      <c r="E26" s="40" t="s">
        <v>16</v>
      </c>
      <c r="F26" s="46" t="s">
        <v>15</v>
      </c>
      <c r="G26" s="45" t="s">
        <v>17</v>
      </c>
      <c r="H26" s="44" t="s">
        <v>13</v>
      </c>
      <c r="I26" s="45" t="s">
        <v>17</v>
      </c>
      <c r="J26" s="56" t="s">
        <v>53</v>
      </c>
      <c r="K26" s="34" t="s">
        <v>12</v>
      </c>
      <c r="L26" s="47" t="s">
        <v>14</v>
      </c>
      <c r="M26" s="48" t="s">
        <v>16</v>
      </c>
      <c r="N26" s="46" t="s">
        <v>15</v>
      </c>
      <c r="O26" s="43" t="s">
        <v>11</v>
      </c>
      <c r="P26" s="44" t="s">
        <v>13</v>
      </c>
      <c r="Q26" s="45" t="s">
        <v>17</v>
      </c>
      <c r="R26" s="34" t="s">
        <v>12</v>
      </c>
      <c r="S26" s="47" t="s">
        <v>14</v>
      </c>
      <c r="T26" s="44" t="s">
        <v>13</v>
      </c>
      <c r="U26" s="45" t="s">
        <v>17</v>
      </c>
      <c r="V26" s="46" t="s">
        <v>15</v>
      </c>
      <c r="W26" s="44" t="s">
        <v>13</v>
      </c>
      <c r="X26" s="43" t="s">
        <v>11</v>
      </c>
      <c r="Y26" s="45" t="s">
        <v>17</v>
      </c>
      <c r="Z26" s="34" t="s">
        <v>12</v>
      </c>
      <c r="AA26" s="47" t="s">
        <v>14</v>
      </c>
      <c r="AB26" s="44" t="s">
        <v>13</v>
      </c>
      <c r="AC26" s="48" t="s">
        <v>16</v>
      </c>
      <c r="AD26" s="46" t="s">
        <v>15</v>
      </c>
      <c r="AE26" s="45" t="s">
        <v>17</v>
      </c>
      <c r="AF26" s="44" t="s">
        <v>13</v>
      </c>
      <c r="AG26" s="45" t="s">
        <v>17</v>
      </c>
      <c r="AH26" s="56" t="s">
        <v>53</v>
      </c>
      <c r="AI26" s="34" t="s">
        <v>12</v>
      </c>
      <c r="AJ26" s="47" t="s">
        <v>14</v>
      </c>
      <c r="AK26" s="48" t="s">
        <v>16</v>
      </c>
      <c r="AL26" s="46" t="s">
        <v>15</v>
      </c>
      <c r="AM26" s="43" t="s">
        <v>11</v>
      </c>
      <c r="AN26" s="44" t="s">
        <v>13</v>
      </c>
      <c r="AO26" s="45" t="s">
        <v>17</v>
      </c>
      <c r="AP26" s="34" t="s">
        <v>12</v>
      </c>
      <c r="AQ26" s="47" t="s">
        <v>14</v>
      </c>
      <c r="AR26" s="44" t="s">
        <v>13</v>
      </c>
      <c r="AS26" s="34" t="s">
        <v>12</v>
      </c>
      <c r="AT26" s="46" t="s">
        <v>15</v>
      </c>
      <c r="AU26" s="44" t="s">
        <v>13</v>
      </c>
      <c r="AV26" s="43" t="s">
        <v>11</v>
      </c>
      <c r="AW26" s="45" t="s">
        <v>17</v>
      </c>
      <c r="AX26" s="34" t="s">
        <v>12</v>
      </c>
      <c r="AY26" s="47" t="s">
        <v>14</v>
      </c>
      <c r="AZ26" s="44" t="s">
        <v>13</v>
      </c>
      <c r="BA26" s="48" t="s">
        <v>16</v>
      </c>
      <c r="BB26" s="46" t="s">
        <v>15</v>
      </c>
      <c r="BC26" s="45" t="s">
        <v>17</v>
      </c>
      <c r="BD26" s="44" t="s">
        <v>13</v>
      </c>
    </row>
    <row r="27" spans="1:56">
      <c r="A27" s="101"/>
      <c r="B27" s="101"/>
      <c r="C27" s="101"/>
      <c r="D27" s="60">
        <v>22</v>
      </c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6"/>
    </row>
    <row r="28" spans="1:56">
      <c r="A28" s="101"/>
      <c r="B28" s="101"/>
      <c r="C28" s="101">
        <v>1</v>
      </c>
      <c r="D28" s="60">
        <v>23</v>
      </c>
      <c r="E28" s="38" t="s">
        <v>13</v>
      </c>
      <c r="F28" s="48" t="s">
        <v>16</v>
      </c>
      <c r="G28" s="46" t="s">
        <v>15</v>
      </c>
      <c r="H28" s="45" t="s">
        <v>17</v>
      </c>
      <c r="I28" s="44" t="s">
        <v>13</v>
      </c>
      <c r="J28" s="43" t="s">
        <v>11</v>
      </c>
      <c r="K28" s="56" t="s">
        <v>53</v>
      </c>
      <c r="L28" s="34" t="s">
        <v>12</v>
      </c>
      <c r="M28" s="47" t="s">
        <v>14</v>
      </c>
      <c r="N28" s="48" t="s">
        <v>16</v>
      </c>
      <c r="O28" s="46" t="s">
        <v>15</v>
      </c>
      <c r="P28" s="43" t="s">
        <v>11</v>
      </c>
      <c r="Q28" s="44" t="s">
        <v>13</v>
      </c>
      <c r="R28" s="45" t="s">
        <v>17</v>
      </c>
      <c r="S28" s="34" t="s">
        <v>12</v>
      </c>
      <c r="T28" s="47" t="s">
        <v>14</v>
      </c>
      <c r="U28" s="44" t="s">
        <v>13</v>
      </c>
      <c r="V28" s="34" t="s">
        <v>12</v>
      </c>
      <c r="W28" s="46" t="s">
        <v>15</v>
      </c>
      <c r="X28" s="44" t="s">
        <v>13</v>
      </c>
      <c r="Y28" s="43" t="s">
        <v>11</v>
      </c>
      <c r="Z28" s="45" t="s">
        <v>17</v>
      </c>
      <c r="AA28" s="34" t="s">
        <v>12</v>
      </c>
      <c r="AB28" s="47" t="s">
        <v>14</v>
      </c>
      <c r="AC28" s="44" t="s">
        <v>13</v>
      </c>
      <c r="AD28" s="48" t="s">
        <v>16</v>
      </c>
      <c r="AE28" s="46" t="s">
        <v>15</v>
      </c>
      <c r="AF28" s="45" t="s">
        <v>17</v>
      </c>
      <c r="AG28" s="44" t="s">
        <v>13</v>
      </c>
      <c r="AH28" s="43" t="s">
        <v>11</v>
      </c>
      <c r="AI28" s="56" t="s">
        <v>53</v>
      </c>
      <c r="AJ28" s="34" t="s">
        <v>12</v>
      </c>
      <c r="AK28" s="47" t="s">
        <v>14</v>
      </c>
      <c r="AL28" s="48" t="s">
        <v>16</v>
      </c>
      <c r="AM28" s="46" t="s">
        <v>15</v>
      </c>
      <c r="AN28" s="43" t="s">
        <v>11</v>
      </c>
      <c r="AO28" s="44" t="s">
        <v>13</v>
      </c>
      <c r="AP28" s="45" t="s">
        <v>17</v>
      </c>
      <c r="AQ28" s="34" t="s">
        <v>12</v>
      </c>
      <c r="AR28" s="47" t="s">
        <v>14</v>
      </c>
      <c r="AS28" s="44" t="s">
        <v>13</v>
      </c>
      <c r="AT28" s="34" t="s">
        <v>12</v>
      </c>
      <c r="AU28" s="46" t="s">
        <v>15</v>
      </c>
      <c r="AV28" s="44" t="s">
        <v>13</v>
      </c>
      <c r="AW28" s="43" t="s">
        <v>11</v>
      </c>
      <c r="AX28" s="45" t="s">
        <v>17</v>
      </c>
      <c r="AY28" s="34" t="s">
        <v>12</v>
      </c>
      <c r="AZ28" s="47" t="s">
        <v>14</v>
      </c>
      <c r="BA28" s="44" t="s">
        <v>13</v>
      </c>
      <c r="BB28" s="48" t="s">
        <v>16</v>
      </c>
      <c r="BC28" s="46" t="s">
        <v>15</v>
      </c>
      <c r="BD28" s="45" t="s">
        <v>17</v>
      </c>
    </row>
    <row r="29" spans="1:56">
      <c r="A29" s="101"/>
      <c r="B29" s="101"/>
      <c r="C29" s="101"/>
      <c r="D29" s="60">
        <v>24</v>
      </c>
      <c r="E29" s="64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6"/>
    </row>
    <row r="30" spans="1:56">
      <c r="A30" s="101" t="s">
        <v>69</v>
      </c>
      <c r="B30" s="101">
        <v>3</v>
      </c>
      <c r="C30" s="101">
        <v>1</v>
      </c>
      <c r="D30" s="60">
        <v>25</v>
      </c>
      <c r="E30" s="64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6"/>
    </row>
    <row r="31" spans="1:56">
      <c r="A31" s="101"/>
      <c r="B31" s="101"/>
      <c r="C31" s="101"/>
      <c r="D31" s="60">
        <v>26</v>
      </c>
      <c r="E31" s="64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6"/>
    </row>
    <row r="32" spans="1:56">
      <c r="A32" s="101"/>
      <c r="B32" s="101"/>
      <c r="C32" s="101">
        <v>1</v>
      </c>
      <c r="D32" s="60">
        <v>27</v>
      </c>
      <c r="E32" s="64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6"/>
    </row>
    <row r="33" spans="1:56">
      <c r="A33" s="101"/>
      <c r="B33" s="101"/>
      <c r="C33" s="101"/>
      <c r="D33" s="60">
        <v>28</v>
      </c>
      <c r="E33" s="64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6"/>
    </row>
    <row r="34" spans="1:56">
      <c r="A34" s="101"/>
      <c r="B34" s="101"/>
      <c r="C34" s="101">
        <v>1</v>
      </c>
      <c r="D34" s="60">
        <v>29</v>
      </c>
      <c r="E34" s="64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6"/>
    </row>
    <row r="35" spans="1:56">
      <c r="A35" s="101"/>
      <c r="B35" s="101"/>
      <c r="C35" s="101"/>
      <c r="D35" s="60">
        <v>30</v>
      </c>
      <c r="E35" s="64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6"/>
    </row>
    <row r="36" spans="1:56">
      <c r="A36" s="101" t="s">
        <v>70</v>
      </c>
      <c r="B36" s="101">
        <v>3</v>
      </c>
      <c r="C36" s="100">
        <v>1</v>
      </c>
      <c r="D36" s="60">
        <v>31</v>
      </c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6"/>
    </row>
    <row r="37" spans="1:56">
      <c r="A37" s="101"/>
      <c r="B37" s="101"/>
      <c r="C37" s="100"/>
      <c r="D37" s="60">
        <v>32</v>
      </c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6"/>
    </row>
    <row r="38" spans="1:56">
      <c r="A38" s="101"/>
      <c r="B38" s="101"/>
      <c r="C38" s="101">
        <v>1</v>
      </c>
      <c r="D38" s="60">
        <v>33</v>
      </c>
      <c r="E38" s="64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6"/>
    </row>
    <row r="39" spans="1:56">
      <c r="A39" s="101"/>
      <c r="B39" s="101"/>
      <c r="C39" s="101"/>
      <c r="D39" s="60">
        <v>34</v>
      </c>
      <c r="E39" s="64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6"/>
    </row>
    <row r="40" spans="1:56">
      <c r="A40" s="101"/>
      <c r="B40" s="101"/>
      <c r="C40" s="101">
        <v>1</v>
      </c>
      <c r="D40" s="60">
        <v>35</v>
      </c>
      <c r="E40" s="64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6"/>
    </row>
    <row r="41" spans="1:56">
      <c r="A41" s="101"/>
      <c r="B41" s="101"/>
      <c r="C41" s="101"/>
      <c r="D41" s="60">
        <v>36</v>
      </c>
      <c r="E41" s="64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6"/>
    </row>
    <row r="42" spans="1:56">
      <c r="A42" s="101" t="s">
        <v>46</v>
      </c>
      <c r="B42" s="101">
        <v>2</v>
      </c>
      <c r="C42" s="101">
        <v>1</v>
      </c>
      <c r="D42" s="60">
        <v>37</v>
      </c>
      <c r="E42" s="35" t="s">
        <v>14</v>
      </c>
      <c r="F42" s="44" t="s">
        <v>13</v>
      </c>
      <c r="G42" s="48" t="s">
        <v>16</v>
      </c>
      <c r="H42" s="46" t="s">
        <v>15</v>
      </c>
      <c r="I42" s="45" t="s">
        <v>17</v>
      </c>
      <c r="J42" s="44" t="s">
        <v>13</v>
      </c>
      <c r="K42" s="43" t="s">
        <v>11</v>
      </c>
      <c r="L42" s="56" t="s">
        <v>53</v>
      </c>
      <c r="M42" s="34" t="s">
        <v>12</v>
      </c>
      <c r="N42" s="47" t="s">
        <v>14</v>
      </c>
      <c r="O42" s="48" t="s">
        <v>16</v>
      </c>
      <c r="P42" s="46" t="s">
        <v>15</v>
      </c>
      <c r="Q42" s="43" t="s">
        <v>11</v>
      </c>
      <c r="R42" s="44" t="s">
        <v>13</v>
      </c>
      <c r="S42" s="45" t="s">
        <v>17</v>
      </c>
      <c r="T42" s="34" t="s">
        <v>12</v>
      </c>
      <c r="U42" s="47" t="s">
        <v>14</v>
      </c>
      <c r="V42" s="44" t="s">
        <v>13</v>
      </c>
      <c r="W42" s="34" t="s">
        <v>12</v>
      </c>
      <c r="X42" s="56" t="s">
        <v>53</v>
      </c>
      <c r="Y42" s="44" t="s">
        <v>13</v>
      </c>
      <c r="Z42" s="43" t="s">
        <v>11</v>
      </c>
      <c r="AA42" s="45" t="s">
        <v>17</v>
      </c>
      <c r="AB42" s="34" t="s">
        <v>12</v>
      </c>
      <c r="AC42" s="47" t="s">
        <v>14</v>
      </c>
      <c r="AD42" s="44" t="s">
        <v>13</v>
      </c>
      <c r="AE42" s="48" t="s">
        <v>16</v>
      </c>
      <c r="AF42" s="46" t="s">
        <v>15</v>
      </c>
      <c r="AG42" s="45" t="s">
        <v>17</v>
      </c>
      <c r="AH42" s="44" t="s">
        <v>13</v>
      </c>
      <c r="AI42" s="43" t="s">
        <v>11</v>
      </c>
      <c r="AJ42" s="56" t="s">
        <v>53</v>
      </c>
      <c r="AK42" s="34" t="s">
        <v>12</v>
      </c>
      <c r="AL42" s="47" t="s">
        <v>14</v>
      </c>
      <c r="AM42" s="48" t="s">
        <v>16</v>
      </c>
      <c r="AN42" s="46" t="s">
        <v>15</v>
      </c>
      <c r="AO42" s="43" t="s">
        <v>11</v>
      </c>
      <c r="AP42" s="44" t="s">
        <v>13</v>
      </c>
      <c r="AQ42" s="45" t="s">
        <v>17</v>
      </c>
      <c r="AR42" s="34" t="s">
        <v>12</v>
      </c>
      <c r="AS42" s="47" t="s">
        <v>14</v>
      </c>
      <c r="AT42" s="44" t="s">
        <v>13</v>
      </c>
      <c r="AU42" s="34" t="s">
        <v>12</v>
      </c>
      <c r="AV42" s="56" t="s">
        <v>53</v>
      </c>
      <c r="AW42" s="44" t="s">
        <v>13</v>
      </c>
      <c r="AX42" s="43" t="s">
        <v>11</v>
      </c>
      <c r="AY42" s="45" t="s">
        <v>17</v>
      </c>
      <c r="AZ42" s="34" t="s">
        <v>12</v>
      </c>
      <c r="BA42" s="47" t="s">
        <v>14</v>
      </c>
      <c r="BB42" s="44" t="s">
        <v>13</v>
      </c>
      <c r="BC42" s="48" t="s">
        <v>16</v>
      </c>
      <c r="BD42" s="46" t="s">
        <v>15</v>
      </c>
    </row>
    <row r="43" spans="1:56">
      <c r="A43" s="101"/>
      <c r="B43" s="101"/>
      <c r="C43" s="101"/>
      <c r="D43" s="60">
        <v>38</v>
      </c>
      <c r="E43" s="64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6"/>
    </row>
    <row r="44" spans="1:56">
      <c r="A44" s="101"/>
      <c r="B44" s="101"/>
      <c r="C44" s="101">
        <v>1</v>
      </c>
      <c r="D44" s="60">
        <v>39</v>
      </c>
      <c r="E44" s="33" t="s">
        <v>12</v>
      </c>
      <c r="F44" s="47" t="s">
        <v>14</v>
      </c>
      <c r="G44" s="44" t="s">
        <v>13</v>
      </c>
      <c r="H44" s="48" t="s">
        <v>16</v>
      </c>
      <c r="I44" s="46" t="s">
        <v>15</v>
      </c>
      <c r="J44" s="45" t="s">
        <v>17</v>
      </c>
      <c r="K44" s="44" t="s">
        <v>13</v>
      </c>
      <c r="L44" s="45" t="s">
        <v>17</v>
      </c>
      <c r="M44" s="56" t="s">
        <v>53</v>
      </c>
      <c r="N44" s="34" t="s">
        <v>12</v>
      </c>
      <c r="O44" s="47" t="s">
        <v>14</v>
      </c>
      <c r="P44" s="48" t="s">
        <v>16</v>
      </c>
      <c r="Q44" s="46" t="s">
        <v>15</v>
      </c>
      <c r="R44" s="43" t="s">
        <v>11</v>
      </c>
      <c r="S44" s="44" t="s">
        <v>13</v>
      </c>
      <c r="T44" s="45" t="s">
        <v>17</v>
      </c>
      <c r="U44" s="34" t="s">
        <v>12</v>
      </c>
      <c r="V44" s="47" t="s">
        <v>14</v>
      </c>
      <c r="W44" s="44" t="s">
        <v>13</v>
      </c>
      <c r="X44" s="34" t="s">
        <v>12</v>
      </c>
      <c r="Y44" s="46" t="s">
        <v>15</v>
      </c>
      <c r="Z44" s="44" t="s">
        <v>13</v>
      </c>
      <c r="AA44" s="43" t="s">
        <v>11</v>
      </c>
      <c r="AB44" s="45" t="s">
        <v>17</v>
      </c>
      <c r="AC44" s="34" t="s">
        <v>12</v>
      </c>
      <c r="AD44" s="47" t="s">
        <v>14</v>
      </c>
      <c r="AE44" s="44" t="s">
        <v>13</v>
      </c>
      <c r="AF44" s="48" t="s">
        <v>16</v>
      </c>
      <c r="AG44" s="46" t="s">
        <v>15</v>
      </c>
      <c r="AH44" s="45" t="s">
        <v>17</v>
      </c>
      <c r="AI44" s="44" t="s">
        <v>13</v>
      </c>
      <c r="AJ44" s="45" t="s">
        <v>17</v>
      </c>
      <c r="AK44" s="56" t="s">
        <v>53</v>
      </c>
      <c r="AL44" s="34" t="s">
        <v>12</v>
      </c>
      <c r="AM44" s="47" t="s">
        <v>14</v>
      </c>
      <c r="AN44" s="48" t="s">
        <v>16</v>
      </c>
      <c r="AO44" s="46" t="s">
        <v>15</v>
      </c>
      <c r="AP44" s="43" t="s">
        <v>11</v>
      </c>
      <c r="AQ44" s="44" t="s">
        <v>13</v>
      </c>
      <c r="AR44" s="45" t="s">
        <v>17</v>
      </c>
      <c r="AS44" s="34" t="s">
        <v>12</v>
      </c>
      <c r="AT44" s="47" t="s">
        <v>14</v>
      </c>
      <c r="AU44" s="44" t="s">
        <v>13</v>
      </c>
      <c r="AV44" s="34" t="s">
        <v>12</v>
      </c>
      <c r="AW44" s="46" t="s">
        <v>15</v>
      </c>
      <c r="AX44" s="44" t="s">
        <v>13</v>
      </c>
      <c r="AY44" s="43" t="s">
        <v>11</v>
      </c>
      <c r="AZ44" s="45" t="s">
        <v>17</v>
      </c>
      <c r="BA44" s="48" t="s">
        <v>16</v>
      </c>
      <c r="BB44" s="47" t="s">
        <v>14</v>
      </c>
      <c r="BC44" s="44" t="s">
        <v>13</v>
      </c>
      <c r="BD44" s="48" t="s">
        <v>16</v>
      </c>
    </row>
    <row r="45" spans="1:56">
      <c r="A45" s="101"/>
      <c r="B45" s="101"/>
      <c r="C45" s="101"/>
      <c r="D45" s="60">
        <v>40</v>
      </c>
      <c r="E45" s="64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6"/>
    </row>
    <row r="46" spans="1:56">
      <c r="A46" s="101" t="s">
        <v>38</v>
      </c>
      <c r="B46" s="101">
        <v>2</v>
      </c>
      <c r="C46" s="101">
        <v>1</v>
      </c>
      <c r="D46" s="60">
        <v>41</v>
      </c>
      <c r="E46" s="36" t="s">
        <v>17</v>
      </c>
      <c r="F46" s="42" t="s">
        <v>37</v>
      </c>
      <c r="G46" s="47" t="s">
        <v>14</v>
      </c>
      <c r="H46" s="44" t="s">
        <v>13</v>
      </c>
      <c r="I46" s="48" t="s">
        <v>16</v>
      </c>
      <c r="J46" s="46" t="s">
        <v>15</v>
      </c>
      <c r="K46" s="45" t="s">
        <v>17</v>
      </c>
      <c r="L46" s="44" t="s">
        <v>13</v>
      </c>
      <c r="M46" s="43" t="s">
        <v>11</v>
      </c>
      <c r="N46" s="56" t="s">
        <v>53</v>
      </c>
      <c r="O46" s="34" t="s">
        <v>12</v>
      </c>
      <c r="P46" s="47" t="s">
        <v>14</v>
      </c>
      <c r="Q46" s="48" t="s">
        <v>16</v>
      </c>
      <c r="R46" s="46" t="s">
        <v>15</v>
      </c>
      <c r="S46" s="43" t="s">
        <v>11</v>
      </c>
      <c r="T46" s="44" t="s">
        <v>13</v>
      </c>
      <c r="U46" s="45" t="s">
        <v>17</v>
      </c>
      <c r="V46" s="34" t="s">
        <v>12</v>
      </c>
      <c r="W46" s="47" t="s">
        <v>14</v>
      </c>
      <c r="X46" s="44" t="s">
        <v>13</v>
      </c>
      <c r="Y46" s="45" t="s">
        <v>17</v>
      </c>
      <c r="Z46" s="46" t="s">
        <v>15</v>
      </c>
      <c r="AA46" s="44" t="s">
        <v>13</v>
      </c>
      <c r="AB46" s="43" t="s">
        <v>11</v>
      </c>
      <c r="AC46" s="45" t="s">
        <v>17</v>
      </c>
      <c r="AD46" s="34" t="s">
        <v>12</v>
      </c>
      <c r="AE46" s="47" t="s">
        <v>14</v>
      </c>
      <c r="AF46" s="44" t="s">
        <v>13</v>
      </c>
      <c r="AG46" s="48" t="s">
        <v>16</v>
      </c>
      <c r="AH46" s="46" t="s">
        <v>15</v>
      </c>
      <c r="AI46" s="45" t="s">
        <v>17</v>
      </c>
      <c r="AJ46" s="44" t="s">
        <v>13</v>
      </c>
      <c r="AK46" s="45" t="s">
        <v>17</v>
      </c>
      <c r="AL46" s="56" t="s">
        <v>53</v>
      </c>
      <c r="AM46" s="34" t="s">
        <v>12</v>
      </c>
      <c r="AN46" s="47" t="s">
        <v>14</v>
      </c>
      <c r="AO46" s="48" t="s">
        <v>16</v>
      </c>
      <c r="AP46" s="46" t="s">
        <v>15</v>
      </c>
      <c r="AQ46" s="43" t="s">
        <v>11</v>
      </c>
      <c r="AR46" s="44" t="s">
        <v>13</v>
      </c>
      <c r="AS46" s="45" t="s">
        <v>17</v>
      </c>
      <c r="AT46" s="34" t="s">
        <v>12</v>
      </c>
      <c r="AU46" s="47" t="s">
        <v>14</v>
      </c>
      <c r="AV46" s="44" t="s">
        <v>13</v>
      </c>
      <c r="AW46" s="34" t="s">
        <v>12</v>
      </c>
      <c r="AX46" s="46" t="s">
        <v>15</v>
      </c>
      <c r="AY46" s="44" t="s">
        <v>13</v>
      </c>
      <c r="AZ46" s="43" t="s">
        <v>11</v>
      </c>
      <c r="BA46" s="45" t="s">
        <v>17</v>
      </c>
      <c r="BB46" s="34" t="s">
        <v>12</v>
      </c>
      <c r="BC46" s="47" t="s">
        <v>14</v>
      </c>
      <c r="BD46" s="44" t="s">
        <v>13</v>
      </c>
    </row>
    <row r="47" spans="1:56">
      <c r="A47" s="101"/>
      <c r="B47" s="101"/>
      <c r="C47" s="101"/>
      <c r="D47" s="60">
        <v>42</v>
      </c>
      <c r="E47" s="64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6"/>
    </row>
    <row r="48" spans="1:56">
      <c r="A48" s="101"/>
      <c r="B48" s="101"/>
      <c r="C48" s="99">
        <v>1</v>
      </c>
      <c r="D48" s="60">
        <v>43</v>
      </c>
      <c r="E48" s="37" t="s">
        <v>11</v>
      </c>
      <c r="F48" s="45" t="s">
        <v>17</v>
      </c>
      <c r="G48" s="34" t="s">
        <v>12</v>
      </c>
      <c r="H48" s="47" t="s">
        <v>14</v>
      </c>
      <c r="I48" s="44" t="s">
        <v>13</v>
      </c>
      <c r="J48" s="48" t="s">
        <v>16</v>
      </c>
      <c r="K48" s="46" t="s">
        <v>15</v>
      </c>
      <c r="L48" s="45" t="s">
        <v>17</v>
      </c>
      <c r="M48" s="44" t="s">
        <v>13</v>
      </c>
      <c r="N48" s="43" t="s">
        <v>11</v>
      </c>
      <c r="O48" s="56" t="s">
        <v>53</v>
      </c>
      <c r="P48" s="34" t="s">
        <v>12</v>
      </c>
      <c r="Q48" s="47" t="s">
        <v>14</v>
      </c>
      <c r="R48" s="48" t="s">
        <v>16</v>
      </c>
      <c r="S48" s="46" t="s">
        <v>15</v>
      </c>
      <c r="T48" s="43" t="s">
        <v>11</v>
      </c>
      <c r="U48" s="44" t="s">
        <v>13</v>
      </c>
      <c r="V48" s="45" t="s">
        <v>17</v>
      </c>
      <c r="W48" s="34" t="s">
        <v>12</v>
      </c>
      <c r="X48" s="47" t="s">
        <v>14</v>
      </c>
      <c r="Y48" s="44" t="s">
        <v>13</v>
      </c>
      <c r="Z48" s="34" t="s">
        <v>12</v>
      </c>
      <c r="AA48" s="56" t="s">
        <v>53</v>
      </c>
      <c r="AB48" s="44" t="s">
        <v>13</v>
      </c>
      <c r="AC48" s="43" t="s">
        <v>11</v>
      </c>
      <c r="AD48" s="45" t="s">
        <v>17</v>
      </c>
      <c r="AE48" s="34" t="s">
        <v>12</v>
      </c>
      <c r="AF48" s="47" t="s">
        <v>14</v>
      </c>
      <c r="AG48" s="44" t="s">
        <v>13</v>
      </c>
      <c r="AH48" s="48" t="s">
        <v>16</v>
      </c>
      <c r="AI48" s="46" t="s">
        <v>15</v>
      </c>
      <c r="AJ48" s="45" t="s">
        <v>17</v>
      </c>
      <c r="AK48" s="44" t="s">
        <v>13</v>
      </c>
      <c r="AL48" s="43" t="s">
        <v>11</v>
      </c>
      <c r="AM48" s="56" t="s">
        <v>53</v>
      </c>
      <c r="AN48" s="34" t="s">
        <v>12</v>
      </c>
      <c r="AO48" s="47" t="s">
        <v>14</v>
      </c>
      <c r="AP48" s="48" t="s">
        <v>16</v>
      </c>
      <c r="AQ48" s="46" t="s">
        <v>15</v>
      </c>
      <c r="AR48" s="43" t="s">
        <v>11</v>
      </c>
      <c r="AS48" s="44" t="s">
        <v>13</v>
      </c>
      <c r="AT48" s="45" t="s">
        <v>17</v>
      </c>
      <c r="AU48" s="34" t="s">
        <v>12</v>
      </c>
      <c r="AV48" s="47" t="s">
        <v>14</v>
      </c>
      <c r="AW48" s="44" t="s">
        <v>13</v>
      </c>
      <c r="AX48" s="34" t="s">
        <v>12</v>
      </c>
      <c r="AY48" s="56" t="s">
        <v>53</v>
      </c>
      <c r="AZ48" s="44" t="s">
        <v>13</v>
      </c>
      <c r="BA48" s="43" t="s">
        <v>11</v>
      </c>
      <c r="BB48" s="45" t="s">
        <v>17</v>
      </c>
      <c r="BC48" s="34" t="s">
        <v>12</v>
      </c>
      <c r="BD48" s="47" t="s">
        <v>14</v>
      </c>
    </row>
    <row r="49" spans="1:56">
      <c r="A49" s="101"/>
      <c r="B49" s="101"/>
      <c r="C49" s="105"/>
      <c r="D49" s="60">
        <v>44</v>
      </c>
      <c r="E49" s="64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6"/>
    </row>
    <row r="50" spans="1:56">
      <c r="A50" s="101" t="s">
        <v>39</v>
      </c>
      <c r="B50" s="101">
        <v>2</v>
      </c>
      <c r="C50" s="99">
        <v>1</v>
      </c>
      <c r="D50" s="60">
        <v>45</v>
      </c>
      <c r="E50" s="38" t="s">
        <v>13</v>
      </c>
      <c r="F50" s="43" t="s">
        <v>11</v>
      </c>
      <c r="G50" s="45" t="s">
        <v>17</v>
      </c>
      <c r="H50" s="42" t="s">
        <v>37</v>
      </c>
      <c r="I50" s="47" t="s">
        <v>14</v>
      </c>
      <c r="J50" s="44" t="s">
        <v>13</v>
      </c>
      <c r="K50" s="48" t="s">
        <v>16</v>
      </c>
      <c r="L50" s="46" t="s">
        <v>15</v>
      </c>
      <c r="M50" s="45" t="s">
        <v>17</v>
      </c>
      <c r="N50" s="44" t="s">
        <v>13</v>
      </c>
      <c r="O50" s="45" t="s">
        <v>17</v>
      </c>
      <c r="P50" s="56" t="s">
        <v>53</v>
      </c>
      <c r="Q50" s="34" t="s">
        <v>12</v>
      </c>
      <c r="R50" s="47" t="s">
        <v>14</v>
      </c>
      <c r="S50" s="48" t="s">
        <v>16</v>
      </c>
      <c r="T50" s="46" t="s">
        <v>15</v>
      </c>
      <c r="U50" s="43" t="s">
        <v>11</v>
      </c>
      <c r="V50" s="44" t="s">
        <v>13</v>
      </c>
      <c r="W50" s="45" t="s">
        <v>17</v>
      </c>
      <c r="X50" s="34" t="s">
        <v>12</v>
      </c>
      <c r="Y50" s="47" t="s">
        <v>14</v>
      </c>
      <c r="Z50" s="44" t="s">
        <v>13</v>
      </c>
      <c r="AA50" s="34" t="s">
        <v>12</v>
      </c>
      <c r="AB50" s="46" t="s">
        <v>15</v>
      </c>
      <c r="AC50" s="44" t="s">
        <v>13</v>
      </c>
      <c r="AD50" s="43" t="s">
        <v>11</v>
      </c>
      <c r="AE50" s="45" t="s">
        <v>17</v>
      </c>
      <c r="AF50" s="34" t="s">
        <v>12</v>
      </c>
      <c r="AG50" s="47" t="s">
        <v>14</v>
      </c>
      <c r="AH50" s="44" t="s">
        <v>13</v>
      </c>
      <c r="AI50" s="48" t="s">
        <v>16</v>
      </c>
      <c r="AJ50" s="46" t="s">
        <v>15</v>
      </c>
      <c r="AK50" s="45" t="s">
        <v>17</v>
      </c>
      <c r="AL50" s="44" t="s">
        <v>13</v>
      </c>
      <c r="AM50" s="45" t="s">
        <v>17</v>
      </c>
      <c r="AN50" s="56" t="s">
        <v>53</v>
      </c>
      <c r="AO50" s="34" t="s">
        <v>12</v>
      </c>
      <c r="AP50" s="47" t="s">
        <v>14</v>
      </c>
      <c r="AQ50" s="48" t="s">
        <v>16</v>
      </c>
      <c r="AR50" s="46" t="s">
        <v>15</v>
      </c>
      <c r="AS50" s="43" t="s">
        <v>11</v>
      </c>
      <c r="AT50" s="44" t="s">
        <v>13</v>
      </c>
      <c r="AU50" s="45" t="s">
        <v>17</v>
      </c>
      <c r="AV50" s="34" t="s">
        <v>12</v>
      </c>
      <c r="AW50" s="47" t="s">
        <v>14</v>
      </c>
      <c r="AX50" s="44" t="s">
        <v>13</v>
      </c>
      <c r="AY50" s="34" t="s">
        <v>12</v>
      </c>
      <c r="AZ50" s="46" t="s">
        <v>15</v>
      </c>
      <c r="BA50" s="44" t="s">
        <v>13</v>
      </c>
      <c r="BB50" s="43" t="s">
        <v>11</v>
      </c>
      <c r="BC50" s="45" t="s">
        <v>17</v>
      </c>
      <c r="BD50" s="34" t="s">
        <v>12</v>
      </c>
    </row>
    <row r="51" spans="1:56">
      <c r="A51" s="101"/>
      <c r="B51" s="101"/>
      <c r="C51" s="105"/>
      <c r="D51" s="60">
        <v>46</v>
      </c>
      <c r="E51" s="64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6"/>
    </row>
    <row r="52" spans="1:56">
      <c r="A52" s="101"/>
      <c r="B52" s="101"/>
      <c r="C52" s="101">
        <v>1</v>
      </c>
      <c r="D52" s="60">
        <v>47</v>
      </c>
      <c r="E52" s="39" t="s">
        <v>15</v>
      </c>
      <c r="F52" s="44" t="s">
        <v>13</v>
      </c>
      <c r="G52" s="43" t="s">
        <v>11</v>
      </c>
      <c r="H52" s="45" t="s">
        <v>17</v>
      </c>
      <c r="I52" s="34" t="s">
        <v>12</v>
      </c>
      <c r="J52" s="47" t="s">
        <v>14</v>
      </c>
      <c r="K52" s="44" t="s">
        <v>13</v>
      </c>
      <c r="L52" s="48" t="s">
        <v>16</v>
      </c>
      <c r="M52" s="46" t="s">
        <v>15</v>
      </c>
      <c r="N52" s="45" t="s">
        <v>17</v>
      </c>
      <c r="O52" s="44" t="s">
        <v>13</v>
      </c>
      <c r="P52" s="43" t="s">
        <v>11</v>
      </c>
      <c r="Q52" s="56" t="s">
        <v>53</v>
      </c>
      <c r="R52" s="34" t="s">
        <v>12</v>
      </c>
      <c r="S52" s="47" t="s">
        <v>14</v>
      </c>
      <c r="T52" s="48" t="s">
        <v>16</v>
      </c>
      <c r="U52" s="46" t="s">
        <v>15</v>
      </c>
      <c r="V52" s="43" t="s">
        <v>11</v>
      </c>
      <c r="W52" s="44" t="s">
        <v>13</v>
      </c>
      <c r="X52" s="45" t="s">
        <v>17</v>
      </c>
      <c r="Y52" s="34" t="s">
        <v>12</v>
      </c>
      <c r="Z52" s="47" t="s">
        <v>14</v>
      </c>
      <c r="AA52" s="44" t="s">
        <v>13</v>
      </c>
      <c r="AB52" s="34" t="s">
        <v>12</v>
      </c>
      <c r="AC52" s="46" t="s">
        <v>15</v>
      </c>
      <c r="AD52" s="44" t="s">
        <v>13</v>
      </c>
      <c r="AE52" s="43" t="s">
        <v>11</v>
      </c>
      <c r="AF52" s="45" t="s">
        <v>17</v>
      </c>
      <c r="AG52" s="34" t="s">
        <v>12</v>
      </c>
      <c r="AH52" s="47" t="s">
        <v>14</v>
      </c>
      <c r="AI52" s="44" t="s">
        <v>13</v>
      </c>
      <c r="AJ52" s="48" t="s">
        <v>16</v>
      </c>
      <c r="AK52" s="46" t="s">
        <v>15</v>
      </c>
      <c r="AL52" s="45" t="s">
        <v>17</v>
      </c>
      <c r="AM52" s="44" t="s">
        <v>13</v>
      </c>
      <c r="AN52" s="43" t="s">
        <v>11</v>
      </c>
      <c r="AO52" s="56" t="s">
        <v>53</v>
      </c>
      <c r="AP52" s="34" t="s">
        <v>12</v>
      </c>
      <c r="AQ52" s="47" t="s">
        <v>14</v>
      </c>
      <c r="AR52" s="48" t="s">
        <v>16</v>
      </c>
      <c r="AS52" s="46" t="s">
        <v>15</v>
      </c>
      <c r="AT52" s="43" t="s">
        <v>11</v>
      </c>
      <c r="AU52" s="44" t="s">
        <v>13</v>
      </c>
      <c r="AV52" s="45" t="s">
        <v>17</v>
      </c>
      <c r="AW52" s="34" t="s">
        <v>12</v>
      </c>
      <c r="AX52" s="47" t="s">
        <v>14</v>
      </c>
      <c r="AY52" s="44" t="s">
        <v>13</v>
      </c>
      <c r="AZ52" s="34" t="s">
        <v>12</v>
      </c>
      <c r="BA52" s="56" t="s">
        <v>53</v>
      </c>
      <c r="BB52" s="44" t="s">
        <v>13</v>
      </c>
      <c r="BC52" s="43" t="s">
        <v>11</v>
      </c>
      <c r="BD52" s="45" t="s">
        <v>17</v>
      </c>
    </row>
    <row r="53" spans="1:56">
      <c r="A53" s="101"/>
      <c r="B53" s="101"/>
      <c r="C53" s="101"/>
      <c r="D53" s="60">
        <v>48</v>
      </c>
      <c r="E53" s="64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56">
      <c r="A54" s="101" t="s">
        <v>40</v>
      </c>
      <c r="B54" s="101">
        <v>2</v>
      </c>
      <c r="C54" s="101">
        <v>1</v>
      </c>
      <c r="D54" s="60">
        <v>49</v>
      </c>
      <c r="E54" s="33" t="s">
        <v>12</v>
      </c>
      <c r="F54" s="47" t="s">
        <v>14</v>
      </c>
      <c r="G54" s="44" t="s">
        <v>13</v>
      </c>
      <c r="H54" s="43" t="s">
        <v>11</v>
      </c>
      <c r="I54" s="45" t="s">
        <v>17</v>
      </c>
      <c r="J54" s="42" t="s">
        <v>37</v>
      </c>
      <c r="K54" s="47" t="s">
        <v>14</v>
      </c>
      <c r="L54" s="44" t="s">
        <v>13</v>
      </c>
      <c r="M54" s="48" t="s">
        <v>16</v>
      </c>
      <c r="N54" s="46" t="s">
        <v>15</v>
      </c>
      <c r="O54" s="45" t="s">
        <v>17</v>
      </c>
      <c r="P54" s="44" t="s">
        <v>13</v>
      </c>
      <c r="Q54" s="43" t="s">
        <v>11</v>
      </c>
      <c r="R54" s="56" t="s">
        <v>53</v>
      </c>
      <c r="S54" s="34" t="s">
        <v>12</v>
      </c>
      <c r="T54" s="47" t="s">
        <v>14</v>
      </c>
      <c r="U54" s="48" t="s">
        <v>16</v>
      </c>
      <c r="V54" s="46" t="s">
        <v>15</v>
      </c>
      <c r="W54" s="43" t="s">
        <v>11</v>
      </c>
      <c r="X54" s="44" t="s">
        <v>13</v>
      </c>
      <c r="Y54" s="45" t="s">
        <v>17</v>
      </c>
      <c r="Z54" s="34" t="s">
        <v>12</v>
      </c>
      <c r="AA54" s="47" t="s">
        <v>14</v>
      </c>
      <c r="AB54" s="44" t="s">
        <v>13</v>
      </c>
      <c r="AC54" s="45" t="s">
        <v>17</v>
      </c>
      <c r="AD54" s="56" t="s">
        <v>53</v>
      </c>
      <c r="AE54" s="44" t="s">
        <v>13</v>
      </c>
      <c r="AF54" s="43" t="s">
        <v>11</v>
      </c>
      <c r="AG54" s="45" t="s">
        <v>17</v>
      </c>
      <c r="AH54" s="34" t="s">
        <v>12</v>
      </c>
      <c r="AI54" s="47" t="s">
        <v>14</v>
      </c>
      <c r="AJ54" s="44" t="s">
        <v>13</v>
      </c>
      <c r="AK54" s="48" t="s">
        <v>16</v>
      </c>
      <c r="AL54" s="46" t="s">
        <v>15</v>
      </c>
      <c r="AM54" s="45" t="s">
        <v>17</v>
      </c>
      <c r="AN54" s="44" t="s">
        <v>13</v>
      </c>
      <c r="AO54" s="43" t="s">
        <v>11</v>
      </c>
      <c r="AP54" s="56" t="s">
        <v>53</v>
      </c>
      <c r="AQ54" s="34" t="s">
        <v>12</v>
      </c>
      <c r="AR54" s="47" t="s">
        <v>14</v>
      </c>
      <c r="AS54" s="48" t="s">
        <v>16</v>
      </c>
      <c r="AT54" s="46" t="s">
        <v>15</v>
      </c>
      <c r="AU54" s="43" t="s">
        <v>11</v>
      </c>
      <c r="AV54" s="44" t="s">
        <v>13</v>
      </c>
      <c r="AW54" s="45" t="s">
        <v>17</v>
      </c>
      <c r="AX54" s="34" t="s">
        <v>12</v>
      </c>
      <c r="AY54" s="47" t="s">
        <v>14</v>
      </c>
      <c r="AZ54" s="44" t="s">
        <v>13</v>
      </c>
      <c r="BA54" s="34" t="s">
        <v>12</v>
      </c>
      <c r="BB54" s="56" t="s">
        <v>53</v>
      </c>
      <c r="BC54" s="44" t="s">
        <v>13</v>
      </c>
      <c r="BD54" s="43" t="s">
        <v>11</v>
      </c>
    </row>
    <row r="55" spans="1:56">
      <c r="A55" s="101"/>
      <c r="B55" s="101"/>
      <c r="C55" s="101"/>
      <c r="D55" s="60">
        <v>50</v>
      </c>
      <c r="E55" s="64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6"/>
    </row>
    <row r="56" spans="1:56">
      <c r="A56" s="101"/>
      <c r="B56" s="101"/>
      <c r="C56" s="100">
        <v>1</v>
      </c>
      <c r="D56" s="60">
        <v>51</v>
      </c>
      <c r="E56" s="38" t="s">
        <v>13</v>
      </c>
      <c r="F56" s="34" t="s">
        <v>12</v>
      </c>
      <c r="G56" s="46" t="s">
        <v>15</v>
      </c>
      <c r="H56" s="44" t="s">
        <v>13</v>
      </c>
      <c r="I56" s="43" t="s">
        <v>11</v>
      </c>
      <c r="J56" s="45" t="s">
        <v>17</v>
      </c>
      <c r="K56" s="34" t="s">
        <v>12</v>
      </c>
      <c r="L56" s="47" t="s">
        <v>14</v>
      </c>
      <c r="M56" s="44" t="s">
        <v>13</v>
      </c>
      <c r="N56" s="48" t="s">
        <v>16</v>
      </c>
      <c r="O56" s="46" t="s">
        <v>15</v>
      </c>
      <c r="P56" s="45" t="s">
        <v>17</v>
      </c>
      <c r="Q56" s="44" t="s">
        <v>13</v>
      </c>
      <c r="R56" s="45" t="s">
        <v>17</v>
      </c>
      <c r="S56" s="56" t="s">
        <v>53</v>
      </c>
      <c r="T56" s="34" t="s">
        <v>12</v>
      </c>
      <c r="U56" s="47" t="s">
        <v>14</v>
      </c>
      <c r="V56" s="48" t="s">
        <v>16</v>
      </c>
      <c r="W56" s="46" t="s">
        <v>15</v>
      </c>
      <c r="X56" s="43" t="s">
        <v>11</v>
      </c>
      <c r="Y56" s="44" t="s">
        <v>13</v>
      </c>
      <c r="Z56" s="45" t="s">
        <v>17</v>
      </c>
      <c r="AA56" s="34" t="s">
        <v>12</v>
      </c>
      <c r="AB56" s="47" t="s">
        <v>14</v>
      </c>
      <c r="AC56" s="44" t="s">
        <v>13</v>
      </c>
      <c r="AD56" s="34" t="s">
        <v>12</v>
      </c>
      <c r="AE56" s="46" t="s">
        <v>15</v>
      </c>
      <c r="AF56" s="44" t="s">
        <v>13</v>
      </c>
      <c r="AG56" s="43" t="s">
        <v>11</v>
      </c>
      <c r="AH56" s="45" t="s">
        <v>17</v>
      </c>
      <c r="AI56" s="34" t="s">
        <v>12</v>
      </c>
      <c r="AJ56" s="47" t="s">
        <v>14</v>
      </c>
      <c r="AK56" s="44" t="s">
        <v>13</v>
      </c>
      <c r="AL56" s="48" t="s">
        <v>16</v>
      </c>
      <c r="AM56" s="46" t="s">
        <v>15</v>
      </c>
      <c r="AN56" s="45" t="s">
        <v>17</v>
      </c>
      <c r="AO56" s="44" t="s">
        <v>13</v>
      </c>
      <c r="AP56" s="45" t="s">
        <v>17</v>
      </c>
      <c r="AQ56" s="56" t="s">
        <v>53</v>
      </c>
      <c r="AR56" s="34" t="s">
        <v>12</v>
      </c>
      <c r="AS56" s="47" t="s">
        <v>14</v>
      </c>
      <c r="AT56" s="48" t="s">
        <v>16</v>
      </c>
      <c r="AU56" s="46" t="s">
        <v>15</v>
      </c>
      <c r="AV56" s="43" t="s">
        <v>11</v>
      </c>
      <c r="AW56" s="44" t="s">
        <v>13</v>
      </c>
      <c r="AX56" s="45" t="s">
        <v>17</v>
      </c>
      <c r="AY56" s="34" t="s">
        <v>12</v>
      </c>
      <c r="AZ56" s="47" t="s">
        <v>14</v>
      </c>
      <c r="BA56" s="44" t="s">
        <v>13</v>
      </c>
      <c r="BB56" s="34" t="s">
        <v>12</v>
      </c>
      <c r="BC56" s="46" t="s">
        <v>15</v>
      </c>
      <c r="BD56" s="44" t="s">
        <v>13</v>
      </c>
    </row>
    <row r="57" spans="1:56">
      <c r="A57" s="101"/>
      <c r="B57" s="101"/>
      <c r="C57" s="100"/>
      <c r="D57" s="60">
        <v>52</v>
      </c>
      <c r="E57" s="64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6"/>
    </row>
    <row r="58" spans="1:56">
      <c r="A58" s="101" t="s">
        <v>41</v>
      </c>
      <c r="B58" s="101">
        <v>2</v>
      </c>
      <c r="C58" s="101">
        <v>1</v>
      </c>
      <c r="D58" s="60">
        <v>53</v>
      </c>
      <c r="E58" s="64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6"/>
    </row>
    <row r="59" spans="1:56">
      <c r="A59" s="101"/>
      <c r="B59" s="101"/>
      <c r="C59" s="101"/>
      <c r="D59" s="60">
        <v>54</v>
      </c>
      <c r="E59" s="64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6"/>
    </row>
    <row r="60" spans="1:56">
      <c r="A60" s="101"/>
      <c r="B60" s="101"/>
      <c r="C60" s="101">
        <v>1</v>
      </c>
      <c r="D60" s="60">
        <v>55</v>
      </c>
      <c r="E60" s="64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6"/>
    </row>
    <row r="61" spans="1:56">
      <c r="A61" s="101"/>
      <c r="B61" s="101"/>
      <c r="C61" s="101"/>
      <c r="D61" s="60">
        <v>56</v>
      </c>
      <c r="E61" s="64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6"/>
    </row>
    <row r="62" spans="1:56">
      <c r="A62" s="101" t="s">
        <v>47</v>
      </c>
      <c r="B62" s="101">
        <v>2</v>
      </c>
      <c r="C62" s="99">
        <v>1</v>
      </c>
      <c r="D62" s="60">
        <v>57</v>
      </c>
      <c r="E62" s="64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6"/>
    </row>
    <row r="63" spans="1:56">
      <c r="A63" s="101"/>
      <c r="B63" s="101"/>
      <c r="C63" s="105"/>
      <c r="D63" s="60">
        <v>58</v>
      </c>
      <c r="E63" s="64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6"/>
    </row>
    <row r="64" spans="1:56">
      <c r="A64" s="101"/>
      <c r="B64" s="101"/>
      <c r="C64" s="99">
        <v>1</v>
      </c>
      <c r="D64" s="60">
        <v>59</v>
      </c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6"/>
    </row>
    <row r="65" spans="1:56">
      <c r="A65" s="101"/>
      <c r="B65" s="101"/>
      <c r="C65" s="105"/>
      <c r="D65" s="60">
        <v>60</v>
      </c>
      <c r="E65" s="64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6"/>
    </row>
    <row r="66" spans="1:56">
      <c r="A66" s="101" t="s">
        <v>71</v>
      </c>
      <c r="B66" s="101">
        <v>3</v>
      </c>
      <c r="C66" s="101">
        <v>1</v>
      </c>
      <c r="D66" s="60">
        <v>61</v>
      </c>
      <c r="E66" s="35" t="s">
        <v>14</v>
      </c>
      <c r="F66" s="44" t="s">
        <v>13</v>
      </c>
      <c r="G66" s="34" t="s">
        <v>12</v>
      </c>
      <c r="H66" s="46" t="s">
        <v>15</v>
      </c>
      <c r="I66" s="44" t="s">
        <v>13</v>
      </c>
      <c r="J66" s="43" t="s">
        <v>11</v>
      </c>
      <c r="K66" s="45" t="s">
        <v>17</v>
      </c>
      <c r="L66" s="34" t="s">
        <v>12</v>
      </c>
      <c r="M66" s="47" t="s">
        <v>14</v>
      </c>
      <c r="N66" s="44" t="s">
        <v>13</v>
      </c>
      <c r="O66" s="48" t="s">
        <v>16</v>
      </c>
      <c r="P66" s="46" t="s">
        <v>15</v>
      </c>
      <c r="Q66" s="45" t="s">
        <v>17</v>
      </c>
      <c r="R66" s="44" t="s">
        <v>13</v>
      </c>
      <c r="S66" s="43" t="s">
        <v>11</v>
      </c>
      <c r="T66" s="56" t="s">
        <v>53</v>
      </c>
      <c r="U66" s="34" t="s">
        <v>12</v>
      </c>
      <c r="V66" s="47" t="s">
        <v>14</v>
      </c>
      <c r="W66" s="48" t="s">
        <v>16</v>
      </c>
      <c r="X66" s="46" t="s">
        <v>15</v>
      </c>
      <c r="Y66" s="43" t="s">
        <v>11</v>
      </c>
      <c r="Z66" s="44" t="s">
        <v>13</v>
      </c>
      <c r="AA66" s="45" t="s">
        <v>17</v>
      </c>
      <c r="AB66" s="34" t="s">
        <v>12</v>
      </c>
      <c r="AC66" s="47" t="s">
        <v>14</v>
      </c>
      <c r="AD66" s="44" t="s">
        <v>13</v>
      </c>
      <c r="AE66" s="34" t="s">
        <v>12</v>
      </c>
      <c r="AF66" s="46" t="s">
        <v>15</v>
      </c>
      <c r="AG66" s="44" t="s">
        <v>13</v>
      </c>
      <c r="AH66" s="43" t="s">
        <v>11</v>
      </c>
      <c r="AI66" s="45" t="s">
        <v>17</v>
      </c>
      <c r="AJ66" s="34" t="s">
        <v>12</v>
      </c>
      <c r="AK66" s="47" t="s">
        <v>14</v>
      </c>
      <c r="AL66" s="44" t="s">
        <v>13</v>
      </c>
      <c r="AM66" s="48" t="s">
        <v>16</v>
      </c>
      <c r="AN66" s="46" t="s">
        <v>15</v>
      </c>
      <c r="AO66" s="45" t="s">
        <v>17</v>
      </c>
      <c r="AP66" s="44" t="s">
        <v>13</v>
      </c>
      <c r="AQ66" s="43" t="s">
        <v>11</v>
      </c>
      <c r="AR66" s="56" t="s">
        <v>53</v>
      </c>
      <c r="AS66" s="34" t="s">
        <v>12</v>
      </c>
      <c r="AT66" s="47" t="s">
        <v>14</v>
      </c>
      <c r="AU66" s="48" t="s">
        <v>16</v>
      </c>
      <c r="AV66" s="46" t="s">
        <v>15</v>
      </c>
      <c r="AW66" s="43" t="s">
        <v>11</v>
      </c>
      <c r="AX66" s="44" t="s">
        <v>13</v>
      </c>
      <c r="AY66" s="45" t="s">
        <v>17</v>
      </c>
      <c r="AZ66" s="34" t="s">
        <v>12</v>
      </c>
      <c r="BA66" s="47" t="s">
        <v>14</v>
      </c>
      <c r="BB66" s="44" t="s">
        <v>13</v>
      </c>
      <c r="BC66" s="34" t="s">
        <v>12</v>
      </c>
      <c r="BD66" s="46" t="s">
        <v>15</v>
      </c>
    </row>
    <row r="67" spans="1:56">
      <c r="A67" s="101"/>
      <c r="B67" s="101"/>
      <c r="C67" s="101"/>
      <c r="D67" s="60">
        <v>62</v>
      </c>
      <c r="E67" s="64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6"/>
    </row>
    <row r="68" spans="1:56">
      <c r="A68" s="101"/>
      <c r="B68" s="101"/>
      <c r="C68" s="101">
        <v>1</v>
      </c>
      <c r="D68" s="60">
        <v>63</v>
      </c>
      <c r="E68" s="33" t="s">
        <v>12</v>
      </c>
      <c r="F68" s="47" t="s">
        <v>14</v>
      </c>
      <c r="G68" s="44" t="s">
        <v>13</v>
      </c>
      <c r="H68" s="34" t="s">
        <v>12</v>
      </c>
      <c r="I68" s="47" t="s">
        <v>14</v>
      </c>
      <c r="J68" s="44" t="s">
        <v>13</v>
      </c>
      <c r="K68" s="43" t="s">
        <v>11</v>
      </c>
      <c r="L68" s="45" t="s">
        <v>17</v>
      </c>
      <c r="M68" s="34" t="s">
        <v>12</v>
      </c>
      <c r="N68" s="47" t="s">
        <v>14</v>
      </c>
      <c r="O68" s="44" t="s">
        <v>13</v>
      </c>
      <c r="P68" s="48" t="s">
        <v>16</v>
      </c>
      <c r="Q68" s="46" t="s">
        <v>15</v>
      </c>
      <c r="R68" s="45" t="s">
        <v>17</v>
      </c>
      <c r="S68" s="44" t="s">
        <v>13</v>
      </c>
      <c r="T68" s="43" t="s">
        <v>11</v>
      </c>
      <c r="U68" s="56" t="s">
        <v>53</v>
      </c>
      <c r="V68" s="34" t="s">
        <v>12</v>
      </c>
      <c r="W68" s="47" t="s">
        <v>14</v>
      </c>
      <c r="X68" s="48" t="s">
        <v>16</v>
      </c>
      <c r="Y68" s="46" t="s">
        <v>15</v>
      </c>
      <c r="Z68" s="43" t="s">
        <v>11</v>
      </c>
      <c r="AA68" s="44" t="s">
        <v>13</v>
      </c>
      <c r="AB68" s="45" t="s">
        <v>17</v>
      </c>
      <c r="AC68" s="34" t="s">
        <v>12</v>
      </c>
      <c r="AD68" s="47" t="s">
        <v>14</v>
      </c>
      <c r="AE68" s="44" t="s">
        <v>13</v>
      </c>
      <c r="AF68" s="34" t="s">
        <v>12</v>
      </c>
      <c r="AG68" s="56" t="s">
        <v>53</v>
      </c>
      <c r="AH68" s="44" t="s">
        <v>13</v>
      </c>
      <c r="AI68" s="43" t="s">
        <v>11</v>
      </c>
      <c r="AJ68" s="45" t="s">
        <v>17</v>
      </c>
      <c r="AK68" s="34" t="s">
        <v>12</v>
      </c>
      <c r="AL68" s="47" t="s">
        <v>14</v>
      </c>
      <c r="AM68" s="44" t="s">
        <v>13</v>
      </c>
      <c r="AN68" s="48" t="s">
        <v>16</v>
      </c>
      <c r="AO68" s="46" t="s">
        <v>15</v>
      </c>
      <c r="AP68" s="45" t="s">
        <v>17</v>
      </c>
      <c r="AQ68" s="44" t="s">
        <v>13</v>
      </c>
      <c r="AR68" s="43" t="s">
        <v>11</v>
      </c>
      <c r="AS68" s="56" t="s">
        <v>53</v>
      </c>
      <c r="AT68" s="34" t="s">
        <v>12</v>
      </c>
      <c r="AU68" s="47" t="s">
        <v>14</v>
      </c>
      <c r="AV68" s="48" t="s">
        <v>16</v>
      </c>
      <c r="AW68" s="46" t="s">
        <v>15</v>
      </c>
      <c r="AX68" s="43" t="s">
        <v>11</v>
      </c>
      <c r="AY68" s="44" t="s">
        <v>13</v>
      </c>
      <c r="AZ68" s="45" t="s">
        <v>17</v>
      </c>
      <c r="BA68" s="34" t="s">
        <v>12</v>
      </c>
      <c r="BB68" s="47" t="s">
        <v>14</v>
      </c>
      <c r="BC68" s="44" t="s">
        <v>13</v>
      </c>
      <c r="BD68" s="34" t="s">
        <v>12</v>
      </c>
    </row>
    <row r="69" spans="1:56">
      <c r="A69" s="101"/>
      <c r="B69" s="101"/>
      <c r="C69" s="101"/>
      <c r="D69" s="60">
        <v>64</v>
      </c>
      <c r="E69" s="64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6"/>
    </row>
    <row r="70" spans="1:56">
      <c r="A70" s="101"/>
      <c r="B70" s="101"/>
      <c r="C70" s="101">
        <v>1</v>
      </c>
      <c r="D70" s="60">
        <v>65</v>
      </c>
      <c r="E70" s="36" t="s">
        <v>17</v>
      </c>
      <c r="F70" s="34" t="s">
        <v>12</v>
      </c>
      <c r="G70" s="47" t="s">
        <v>14</v>
      </c>
      <c r="H70" s="44" t="s">
        <v>13</v>
      </c>
      <c r="I70" s="34" t="s">
        <v>12</v>
      </c>
      <c r="J70" s="46" t="s">
        <v>15</v>
      </c>
      <c r="K70" s="44" t="s">
        <v>13</v>
      </c>
      <c r="L70" s="43" t="s">
        <v>11</v>
      </c>
      <c r="M70" s="45" t="s">
        <v>17</v>
      </c>
      <c r="N70" s="34" t="s">
        <v>12</v>
      </c>
      <c r="O70" s="47" t="s">
        <v>14</v>
      </c>
      <c r="P70" s="44" t="s">
        <v>13</v>
      </c>
      <c r="Q70" s="48" t="s">
        <v>16</v>
      </c>
      <c r="R70" s="46" t="s">
        <v>15</v>
      </c>
      <c r="S70" s="45" t="s">
        <v>17</v>
      </c>
      <c r="T70" s="44" t="s">
        <v>13</v>
      </c>
      <c r="U70" s="45" t="s">
        <v>17</v>
      </c>
      <c r="V70" s="56" t="s">
        <v>53</v>
      </c>
      <c r="W70" s="34" t="s">
        <v>12</v>
      </c>
      <c r="X70" s="47" t="s">
        <v>14</v>
      </c>
      <c r="Y70" s="48" t="s">
        <v>16</v>
      </c>
      <c r="Z70" s="46" t="s">
        <v>15</v>
      </c>
      <c r="AA70" s="43" t="s">
        <v>11</v>
      </c>
      <c r="AB70" s="44" t="s">
        <v>13</v>
      </c>
      <c r="AC70" s="45" t="s">
        <v>17</v>
      </c>
      <c r="AD70" s="34" t="s">
        <v>12</v>
      </c>
      <c r="AE70" s="47" t="s">
        <v>14</v>
      </c>
      <c r="AF70" s="44" t="s">
        <v>13</v>
      </c>
      <c r="AG70" s="45" t="s">
        <v>17</v>
      </c>
      <c r="AH70" s="46" t="s">
        <v>15</v>
      </c>
      <c r="AI70" s="44" t="s">
        <v>13</v>
      </c>
      <c r="AJ70" s="43" t="s">
        <v>11</v>
      </c>
      <c r="AK70" s="45" t="s">
        <v>17</v>
      </c>
      <c r="AL70" s="34" t="s">
        <v>12</v>
      </c>
      <c r="AM70" s="47" t="s">
        <v>14</v>
      </c>
      <c r="AN70" s="44" t="s">
        <v>13</v>
      </c>
      <c r="AO70" s="48" t="s">
        <v>16</v>
      </c>
      <c r="AP70" s="46" t="s">
        <v>15</v>
      </c>
      <c r="AQ70" s="45" t="s">
        <v>17</v>
      </c>
      <c r="AR70" s="44" t="s">
        <v>13</v>
      </c>
      <c r="AS70" s="45" t="s">
        <v>17</v>
      </c>
      <c r="AT70" s="56" t="s">
        <v>53</v>
      </c>
      <c r="AU70" s="34" t="s">
        <v>12</v>
      </c>
      <c r="AV70" s="47" t="s">
        <v>14</v>
      </c>
      <c r="AW70" s="48" t="s">
        <v>16</v>
      </c>
      <c r="AX70" s="46" t="s">
        <v>15</v>
      </c>
      <c r="AY70" s="43" t="s">
        <v>11</v>
      </c>
      <c r="AZ70" s="44" t="s">
        <v>13</v>
      </c>
      <c r="BA70" s="45" t="s">
        <v>17</v>
      </c>
      <c r="BB70" s="34" t="s">
        <v>12</v>
      </c>
      <c r="BC70" s="47" t="s">
        <v>14</v>
      </c>
      <c r="BD70" s="44" t="s">
        <v>13</v>
      </c>
    </row>
    <row r="71" spans="1:56">
      <c r="A71" s="101"/>
      <c r="B71" s="101"/>
      <c r="C71" s="101"/>
      <c r="D71" s="60">
        <v>66</v>
      </c>
      <c r="E71" s="64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6"/>
    </row>
    <row r="72" spans="1:56">
      <c r="A72" s="101" t="s">
        <v>48</v>
      </c>
      <c r="B72" s="101">
        <v>3</v>
      </c>
      <c r="C72" s="101">
        <v>1</v>
      </c>
      <c r="D72" s="60">
        <v>67</v>
      </c>
      <c r="E72" s="38" t="s">
        <v>13</v>
      </c>
      <c r="F72" s="45" t="s">
        <v>17</v>
      </c>
      <c r="G72" s="34" t="s">
        <v>12</v>
      </c>
      <c r="H72" s="47" t="s">
        <v>14</v>
      </c>
      <c r="I72" s="44" t="s">
        <v>13</v>
      </c>
      <c r="J72" s="34" t="s">
        <v>12</v>
      </c>
      <c r="K72" s="46" t="s">
        <v>15</v>
      </c>
      <c r="L72" s="44" t="s">
        <v>13</v>
      </c>
      <c r="M72" s="43" t="s">
        <v>11</v>
      </c>
      <c r="N72" s="45" t="s">
        <v>17</v>
      </c>
      <c r="O72" s="34" t="s">
        <v>12</v>
      </c>
      <c r="P72" s="47" t="s">
        <v>14</v>
      </c>
      <c r="Q72" s="44" t="s">
        <v>13</v>
      </c>
      <c r="R72" s="48" t="s">
        <v>16</v>
      </c>
      <c r="S72" s="46" t="s">
        <v>15</v>
      </c>
      <c r="T72" s="45" t="s">
        <v>17</v>
      </c>
      <c r="U72" s="44" t="s">
        <v>13</v>
      </c>
      <c r="V72" s="43" t="s">
        <v>11</v>
      </c>
      <c r="W72" s="56" t="s">
        <v>53</v>
      </c>
      <c r="X72" s="34" t="s">
        <v>12</v>
      </c>
      <c r="Y72" s="47" t="s">
        <v>14</v>
      </c>
      <c r="Z72" s="48" t="s">
        <v>16</v>
      </c>
      <c r="AA72" s="46" t="s">
        <v>15</v>
      </c>
      <c r="AB72" s="43" t="s">
        <v>11</v>
      </c>
      <c r="AC72" s="44" t="s">
        <v>13</v>
      </c>
      <c r="AD72" s="45" t="s">
        <v>17</v>
      </c>
      <c r="AE72" s="34" t="s">
        <v>12</v>
      </c>
      <c r="AF72" s="47" t="s">
        <v>14</v>
      </c>
      <c r="AG72" s="44" t="s">
        <v>13</v>
      </c>
      <c r="AH72" s="34" t="s">
        <v>12</v>
      </c>
      <c r="AI72" s="56" t="s">
        <v>53</v>
      </c>
      <c r="AJ72" s="44" t="s">
        <v>13</v>
      </c>
      <c r="AK72" s="43" t="s">
        <v>11</v>
      </c>
      <c r="AL72" s="45" t="s">
        <v>17</v>
      </c>
      <c r="AM72" s="34" t="s">
        <v>12</v>
      </c>
      <c r="AN72" s="47" t="s">
        <v>14</v>
      </c>
      <c r="AO72" s="44" t="s">
        <v>13</v>
      </c>
      <c r="AP72" s="48" t="s">
        <v>16</v>
      </c>
      <c r="AQ72" s="46" t="s">
        <v>15</v>
      </c>
      <c r="AR72" s="45" t="s">
        <v>17</v>
      </c>
      <c r="AS72" s="44" t="s">
        <v>13</v>
      </c>
      <c r="AT72" s="43" t="s">
        <v>11</v>
      </c>
      <c r="AU72" s="56" t="s">
        <v>53</v>
      </c>
      <c r="AV72" s="34" t="s">
        <v>12</v>
      </c>
      <c r="AW72" s="47" t="s">
        <v>14</v>
      </c>
      <c r="AX72" s="48" t="s">
        <v>16</v>
      </c>
      <c r="AY72" s="46" t="s">
        <v>15</v>
      </c>
      <c r="AZ72" s="43" t="s">
        <v>11</v>
      </c>
      <c r="BA72" s="44" t="s">
        <v>13</v>
      </c>
      <c r="BB72" s="45" t="s">
        <v>17</v>
      </c>
      <c r="BC72" s="34" t="s">
        <v>12</v>
      </c>
      <c r="BD72" s="47" t="s">
        <v>14</v>
      </c>
    </row>
    <row r="73" spans="1:56">
      <c r="A73" s="101"/>
      <c r="B73" s="101"/>
      <c r="C73" s="101"/>
      <c r="D73" s="60">
        <v>68</v>
      </c>
      <c r="E73" s="64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6"/>
    </row>
    <row r="74" spans="1:56">
      <c r="A74" s="101"/>
      <c r="B74" s="101"/>
      <c r="C74" s="101">
        <v>1</v>
      </c>
      <c r="D74" s="60">
        <v>69</v>
      </c>
      <c r="E74" s="37" t="s">
        <v>11</v>
      </c>
      <c r="F74" s="44" t="s">
        <v>13</v>
      </c>
      <c r="G74" s="45" t="s">
        <v>17</v>
      </c>
      <c r="H74" s="34" t="s">
        <v>12</v>
      </c>
      <c r="I74" s="47" t="s">
        <v>14</v>
      </c>
      <c r="J74" s="44" t="s">
        <v>13</v>
      </c>
      <c r="K74" s="34" t="s">
        <v>12</v>
      </c>
      <c r="L74" s="47" t="s">
        <v>14</v>
      </c>
      <c r="M74" s="44" t="s">
        <v>13</v>
      </c>
      <c r="N74" s="43" t="s">
        <v>11</v>
      </c>
      <c r="O74" s="45" t="s">
        <v>17</v>
      </c>
      <c r="P74" s="34" t="s">
        <v>12</v>
      </c>
      <c r="Q74" s="47" t="s">
        <v>14</v>
      </c>
      <c r="R74" s="44" t="s">
        <v>13</v>
      </c>
      <c r="S74" s="48" t="s">
        <v>16</v>
      </c>
      <c r="T74" s="46" t="s">
        <v>15</v>
      </c>
      <c r="U74" s="45" t="s">
        <v>17</v>
      </c>
      <c r="V74" s="44" t="s">
        <v>13</v>
      </c>
      <c r="W74" s="43" t="s">
        <v>11</v>
      </c>
      <c r="X74" s="56" t="s">
        <v>53</v>
      </c>
      <c r="Y74" s="34" t="s">
        <v>12</v>
      </c>
      <c r="Z74" s="47" t="s">
        <v>14</v>
      </c>
      <c r="AA74" s="48" t="s">
        <v>16</v>
      </c>
      <c r="AB74" s="46" t="s">
        <v>15</v>
      </c>
      <c r="AC74" s="43" t="s">
        <v>11</v>
      </c>
      <c r="AD74" s="44" t="s">
        <v>13</v>
      </c>
      <c r="AE74" s="45" t="s">
        <v>17</v>
      </c>
      <c r="AF74" s="34" t="s">
        <v>12</v>
      </c>
      <c r="AG74" s="47" t="s">
        <v>14</v>
      </c>
      <c r="AH74" s="44" t="s">
        <v>13</v>
      </c>
      <c r="AI74" s="34" t="s">
        <v>12</v>
      </c>
      <c r="AJ74" s="56" t="s">
        <v>53</v>
      </c>
      <c r="AK74" s="44" t="s">
        <v>13</v>
      </c>
      <c r="AL74" s="43" t="s">
        <v>11</v>
      </c>
      <c r="AM74" s="45" t="s">
        <v>17</v>
      </c>
      <c r="AN74" s="34" t="s">
        <v>12</v>
      </c>
      <c r="AO74" s="47" t="s">
        <v>14</v>
      </c>
      <c r="AP74" s="44" t="s">
        <v>13</v>
      </c>
      <c r="AQ74" s="48" t="s">
        <v>16</v>
      </c>
      <c r="AR74" s="46" t="s">
        <v>15</v>
      </c>
      <c r="AS74" s="45" t="s">
        <v>17</v>
      </c>
      <c r="AT74" s="44" t="s">
        <v>13</v>
      </c>
      <c r="AU74" s="43" t="s">
        <v>11</v>
      </c>
      <c r="AV74" s="56" t="s">
        <v>53</v>
      </c>
      <c r="AW74" s="34" t="s">
        <v>12</v>
      </c>
      <c r="AX74" s="47" t="s">
        <v>14</v>
      </c>
      <c r="AY74" s="48" t="s">
        <v>16</v>
      </c>
      <c r="AZ74" s="46" t="s">
        <v>15</v>
      </c>
      <c r="BA74" s="43" t="s">
        <v>11</v>
      </c>
      <c r="BB74" s="44" t="s">
        <v>13</v>
      </c>
      <c r="BC74" s="45" t="s">
        <v>17</v>
      </c>
      <c r="BD74" s="34" t="s">
        <v>12</v>
      </c>
    </row>
    <row r="75" spans="1:56">
      <c r="A75" s="101"/>
      <c r="B75" s="101"/>
      <c r="C75" s="101"/>
      <c r="D75" s="60">
        <v>70</v>
      </c>
      <c r="E75" s="64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6"/>
    </row>
    <row r="76" spans="1:56">
      <c r="A76" s="101"/>
      <c r="B76" s="101"/>
      <c r="C76" s="101">
        <v>1</v>
      </c>
      <c r="D76" s="60">
        <v>71</v>
      </c>
      <c r="E76" s="39" t="s">
        <v>15</v>
      </c>
      <c r="F76" s="43" t="s">
        <v>11</v>
      </c>
      <c r="G76" s="44" t="s">
        <v>13</v>
      </c>
      <c r="H76" s="45" t="s">
        <v>17</v>
      </c>
      <c r="I76" s="34" t="s">
        <v>12</v>
      </c>
      <c r="J76" s="47" t="s">
        <v>14</v>
      </c>
      <c r="K76" s="44" t="s">
        <v>13</v>
      </c>
      <c r="L76" s="34" t="s">
        <v>12</v>
      </c>
      <c r="M76" s="46" t="s">
        <v>15</v>
      </c>
      <c r="N76" s="44" t="s">
        <v>13</v>
      </c>
      <c r="O76" s="43" t="s">
        <v>11</v>
      </c>
      <c r="P76" s="45" t="s">
        <v>17</v>
      </c>
      <c r="Q76" s="34" t="s">
        <v>12</v>
      </c>
      <c r="R76" s="47" t="s">
        <v>14</v>
      </c>
      <c r="S76" s="44" t="s">
        <v>13</v>
      </c>
      <c r="T76" s="48" t="s">
        <v>16</v>
      </c>
      <c r="U76" s="46" t="s">
        <v>15</v>
      </c>
      <c r="V76" s="45" t="s">
        <v>17</v>
      </c>
      <c r="W76" s="44" t="s">
        <v>13</v>
      </c>
      <c r="X76" s="45" t="s">
        <v>17</v>
      </c>
      <c r="Y76" s="56" t="s">
        <v>53</v>
      </c>
      <c r="Z76" s="34" t="s">
        <v>12</v>
      </c>
      <c r="AA76" s="47" t="s">
        <v>14</v>
      </c>
      <c r="AB76" s="48" t="s">
        <v>16</v>
      </c>
      <c r="AC76" s="46" t="s">
        <v>15</v>
      </c>
      <c r="AD76" s="43" t="s">
        <v>11</v>
      </c>
      <c r="AE76" s="44" t="s">
        <v>13</v>
      </c>
      <c r="AF76" s="45" t="s">
        <v>17</v>
      </c>
      <c r="AG76" s="34" t="s">
        <v>12</v>
      </c>
      <c r="AH76" s="47" t="s">
        <v>14</v>
      </c>
      <c r="AI76" s="44" t="s">
        <v>13</v>
      </c>
      <c r="AJ76" s="45" t="s">
        <v>17</v>
      </c>
      <c r="AK76" s="46" t="s">
        <v>15</v>
      </c>
      <c r="AL76" s="44" t="s">
        <v>13</v>
      </c>
      <c r="AM76" s="43" t="s">
        <v>11</v>
      </c>
      <c r="AN76" s="45" t="s">
        <v>17</v>
      </c>
      <c r="AO76" s="34" t="s">
        <v>12</v>
      </c>
      <c r="AP76" s="47" t="s">
        <v>14</v>
      </c>
      <c r="AQ76" s="44" t="s">
        <v>13</v>
      </c>
      <c r="AR76" s="48" t="s">
        <v>16</v>
      </c>
      <c r="AS76" s="46" t="s">
        <v>15</v>
      </c>
      <c r="AT76" s="45" t="s">
        <v>17</v>
      </c>
      <c r="AU76" s="44" t="s">
        <v>13</v>
      </c>
      <c r="AV76" s="45" t="s">
        <v>17</v>
      </c>
      <c r="AW76" s="56" t="s">
        <v>53</v>
      </c>
      <c r="AX76" s="34" t="s">
        <v>12</v>
      </c>
      <c r="AY76" s="47" t="s">
        <v>14</v>
      </c>
      <c r="AZ76" s="48" t="s">
        <v>16</v>
      </c>
      <c r="BA76" s="46" t="s">
        <v>15</v>
      </c>
      <c r="BB76" s="43" t="s">
        <v>11</v>
      </c>
      <c r="BC76" s="44" t="s">
        <v>13</v>
      </c>
      <c r="BD76" s="45" t="s">
        <v>17</v>
      </c>
    </row>
    <row r="77" spans="1:56">
      <c r="A77" s="101"/>
      <c r="B77" s="101"/>
      <c r="C77" s="101"/>
      <c r="D77" s="60">
        <v>72</v>
      </c>
      <c r="E77" s="6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6"/>
    </row>
    <row r="78" spans="1:56">
      <c r="A78" s="101" t="s">
        <v>42</v>
      </c>
      <c r="B78" s="101">
        <v>3</v>
      </c>
      <c r="C78" s="101">
        <v>1</v>
      </c>
      <c r="D78" s="60">
        <v>73</v>
      </c>
      <c r="E78" s="40" t="s">
        <v>16</v>
      </c>
      <c r="F78" s="46" t="s">
        <v>15</v>
      </c>
      <c r="G78" s="43" t="s">
        <v>11</v>
      </c>
      <c r="H78" s="44" t="s">
        <v>13</v>
      </c>
      <c r="I78" s="45" t="s">
        <v>17</v>
      </c>
      <c r="J78" s="34" t="s">
        <v>12</v>
      </c>
      <c r="K78" s="47" t="s">
        <v>14</v>
      </c>
      <c r="L78" s="44" t="s">
        <v>13</v>
      </c>
      <c r="M78" s="34" t="s">
        <v>12</v>
      </c>
      <c r="N78" s="47" t="s">
        <v>14</v>
      </c>
      <c r="O78" s="44" t="s">
        <v>13</v>
      </c>
      <c r="P78" s="43" t="s">
        <v>11</v>
      </c>
      <c r="Q78" s="45" t="s">
        <v>17</v>
      </c>
      <c r="R78" s="34" t="s">
        <v>12</v>
      </c>
      <c r="S78" s="47" t="s">
        <v>14</v>
      </c>
      <c r="T78" s="44" t="s">
        <v>13</v>
      </c>
      <c r="U78" s="48" t="s">
        <v>16</v>
      </c>
      <c r="V78" s="46" t="s">
        <v>15</v>
      </c>
      <c r="W78" s="45" t="s">
        <v>17</v>
      </c>
      <c r="X78" s="44" t="s">
        <v>13</v>
      </c>
      <c r="Y78" s="45" t="s">
        <v>17</v>
      </c>
      <c r="Z78" s="56" t="s">
        <v>53</v>
      </c>
      <c r="AA78" s="34" t="s">
        <v>12</v>
      </c>
      <c r="AB78" s="47" t="s">
        <v>14</v>
      </c>
      <c r="AC78" s="48" t="s">
        <v>16</v>
      </c>
      <c r="AD78" s="46" t="s">
        <v>15</v>
      </c>
      <c r="AE78" s="43" t="s">
        <v>11</v>
      </c>
      <c r="AF78" s="44" t="s">
        <v>13</v>
      </c>
      <c r="AG78" s="45" t="s">
        <v>17</v>
      </c>
      <c r="AH78" s="34" t="s">
        <v>12</v>
      </c>
      <c r="AI78" s="47" t="s">
        <v>14</v>
      </c>
      <c r="AJ78" s="44" t="s">
        <v>13</v>
      </c>
      <c r="AK78" s="45" t="s">
        <v>17</v>
      </c>
      <c r="AL78" s="46" t="s">
        <v>15</v>
      </c>
      <c r="AM78" s="44" t="s">
        <v>13</v>
      </c>
      <c r="AN78" s="43" t="s">
        <v>11</v>
      </c>
      <c r="AO78" s="45" t="s">
        <v>17</v>
      </c>
      <c r="AP78" s="45" t="s">
        <v>17</v>
      </c>
      <c r="AQ78" s="47" t="s">
        <v>14</v>
      </c>
      <c r="AR78" s="44" t="s">
        <v>13</v>
      </c>
      <c r="AS78" s="48" t="s">
        <v>16</v>
      </c>
      <c r="AT78" s="46" t="s">
        <v>15</v>
      </c>
      <c r="AU78" s="45" t="s">
        <v>17</v>
      </c>
      <c r="AV78" s="44" t="s">
        <v>13</v>
      </c>
      <c r="AW78" s="43" t="s">
        <v>11</v>
      </c>
      <c r="AX78" s="56" t="s">
        <v>53</v>
      </c>
      <c r="AY78" s="34" t="s">
        <v>12</v>
      </c>
      <c r="AZ78" s="47" t="s">
        <v>14</v>
      </c>
      <c r="BA78" s="48" t="s">
        <v>16</v>
      </c>
      <c r="BB78" s="46" t="s">
        <v>15</v>
      </c>
      <c r="BC78" s="43" t="s">
        <v>11</v>
      </c>
      <c r="BD78" s="44" t="s">
        <v>13</v>
      </c>
    </row>
    <row r="79" spans="1:56">
      <c r="A79" s="101"/>
      <c r="B79" s="101"/>
      <c r="C79" s="101"/>
      <c r="D79" s="60">
        <v>74</v>
      </c>
      <c r="E79" s="64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6"/>
    </row>
    <row r="80" spans="1:56">
      <c r="A80" s="101"/>
      <c r="B80" s="101"/>
      <c r="C80" s="101">
        <v>1</v>
      </c>
      <c r="D80" s="60">
        <v>75</v>
      </c>
      <c r="E80" s="64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6"/>
    </row>
    <row r="81" spans="1:56">
      <c r="A81" s="101"/>
      <c r="B81" s="101"/>
      <c r="C81" s="101"/>
      <c r="D81" s="60">
        <v>76</v>
      </c>
      <c r="E81" s="64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6"/>
    </row>
    <row r="82" spans="1:56">
      <c r="A82" s="101"/>
      <c r="B82" s="101"/>
      <c r="C82" s="101">
        <v>1</v>
      </c>
      <c r="D82" s="60">
        <v>77</v>
      </c>
      <c r="E82" s="64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pans="1:56">
      <c r="A83" s="101"/>
      <c r="B83" s="101"/>
      <c r="C83" s="101"/>
      <c r="D83" s="60">
        <v>78</v>
      </c>
      <c r="E83" s="64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6"/>
    </row>
    <row r="84" spans="1:56">
      <c r="A84" s="101" t="s">
        <v>43</v>
      </c>
      <c r="B84" s="101">
        <v>3</v>
      </c>
      <c r="C84" s="101">
        <v>1</v>
      </c>
      <c r="D84" s="60">
        <v>79</v>
      </c>
      <c r="E84" s="64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6"/>
    </row>
    <row r="85" spans="1:56">
      <c r="A85" s="101"/>
      <c r="B85" s="101"/>
      <c r="C85" s="101"/>
      <c r="D85" s="60">
        <v>80</v>
      </c>
      <c r="E85" s="64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6"/>
    </row>
    <row r="86" spans="1:56">
      <c r="A86" s="101"/>
      <c r="B86" s="101"/>
      <c r="C86" s="101">
        <v>1</v>
      </c>
      <c r="D86" s="60">
        <v>81</v>
      </c>
      <c r="E86" s="64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pans="1:56">
      <c r="A87" s="101"/>
      <c r="B87" s="101"/>
      <c r="C87" s="101"/>
      <c r="D87" s="60">
        <v>82</v>
      </c>
      <c r="E87" s="64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6"/>
    </row>
    <row r="88" spans="1:56">
      <c r="A88" s="101"/>
      <c r="B88" s="101"/>
      <c r="C88" s="101">
        <v>1</v>
      </c>
      <c r="D88" s="60">
        <v>83</v>
      </c>
      <c r="E88" s="64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6"/>
    </row>
    <row r="89" spans="1:56">
      <c r="A89" s="101"/>
      <c r="B89" s="101"/>
      <c r="C89" s="101"/>
      <c r="D89" s="60">
        <v>84</v>
      </c>
      <c r="E89" s="64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6"/>
    </row>
    <row r="90" spans="1:56">
      <c r="A90" s="101" t="s">
        <v>72</v>
      </c>
      <c r="B90" s="101">
        <v>3</v>
      </c>
      <c r="C90" s="101">
        <v>1</v>
      </c>
      <c r="D90" s="60">
        <v>85</v>
      </c>
      <c r="E90" s="64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6"/>
    </row>
    <row r="91" spans="1:56">
      <c r="A91" s="101"/>
      <c r="B91" s="101"/>
      <c r="C91" s="101"/>
      <c r="D91" s="60">
        <v>86</v>
      </c>
      <c r="E91" s="64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56">
      <c r="A92" s="101"/>
      <c r="B92" s="101"/>
      <c r="C92" s="101">
        <v>1</v>
      </c>
      <c r="D92" s="60">
        <v>87</v>
      </c>
      <c r="E92" s="64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6"/>
    </row>
    <row r="93" spans="1:56">
      <c r="A93" s="101"/>
      <c r="B93" s="101"/>
      <c r="C93" s="101"/>
      <c r="D93" s="60">
        <v>88</v>
      </c>
      <c r="E93" s="64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</row>
    <row r="94" spans="1:56">
      <c r="A94" s="101"/>
      <c r="B94" s="101"/>
      <c r="C94" s="101">
        <v>1</v>
      </c>
      <c r="D94" s="60">
        <v>89</v>
      </c>
      <c r="E94" s="67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</row>
    <row r="95" spans="1:56">
      <c r="A95" s="101"/>
      <c r="B95" s="101"/>
      <c r="C95" s="101"/>
      <c r="D95" s="60">
        <v>90</v>
      </c>
    </row>
    <row r="96" spans="1:56">
      <c r="A96" s="101" t="s">
        <v>73</v>
      </c>
      <c r="B96" s="101">
        <v>3</v>
      </c>
      <c r="C96" s="101">
        <v>1</v>
      </c>
      <c r="D96" s="60">
        <v>91</v>
      </c>
    </row>
    <row r="97" spans="1:4">
      <c r="A97" s="101"/>
      <c r="B97" s="101"/>
      <c r="C97" s="101"/>
      <c r="D97" s="60">
        <v>92</v>
      </c>
    </row>
    <row r="98" spans="1:4">
      <c r="A98" s="101"/>
      <c r="B98" s="101"/>
      <c r="C98" s="101">
        <v>1</v>
      </c>
      <c r="D98" s="60">
        <v>93</v>
      </c>
    </row>
    <row r="99" spans="1:4">
      <c r="A99" s="101"/>
      <c r="B99" s="101"/>
      <c r="C99" s="101"/>
      <c r="D99" s="60">
        <v>94</v>
      </c>
    </row>
    <row r="100" spans="1:4">
      <c r="A100" s="101"/>
      <c r="B100" s="101"/>
      <c r="C100" s="101">
        <v>1</v>
      </c>
      <c r="D100" s="60">
        <v>95</v>
      </c>
    </row>
    <row r="101" spans="1:4">
      <c r="A101" s="101"/>
      <c r="B101" s="101"/>
      <c r="C101" s="101"/>
      <c r="D101" s="60">
        <v>96</v>
      </c>
    </row>
  </sheetData>
  <mergeCells count="89">
    <mergeCell ref="A96:A101"/>
    <mergeCell ref="B96:B101"/>
    <mergeCell ref="C96:C97"/>
    <mergeCell ref="C98:C99"/>
    <mergeCell ref="C100:C101"/>
    <mergeCell ref="A84:A89"/>
    <mergeCell ref="B84:B89"/>
    <mergeCell ref="C84:C85"/>
    <mergeCell ref="C86:C87"/>
    <mergeCell ref="C88:C89"/>
    <mergeCell ref="A90:A95"/>
    <mergeCell ref="B90:B95"/>
    <mergeCell ref="C90:C91"/>
    <mergeCell ref="C92:C93"/>
    <mergeCell ref="C94:C95"/>
    <mergeCell ref="A72:A77"/>
    <mergeCell ref="B72:B77"/>
    <mergeCell ref="C72:C73"/>
    <mergeCell ref="C74:C75"/>
    <mergeCell ref="C76:C77"/>
    <mergeCell ref="A78:A83"/>
    <mergeCell ref="B78:B83"/>
    <mergeCell ref="C78:C79"/>
    <mergeCell ref="C80:C81"/>
    <mergeCell ref="C82:C83"/>
    <mergeCell ref="A66:A71"/>
    <mergeCell ref="B66:B71"/>
    <mergeCell ref="C66:C67"/>
    <mergeCell ref="C68:C69"/>
    <mergeCell ref="C70:C71"/>
    <mergeCell ref="A58:A61"/>
    <mergeCell ref="B58:B61"/>
    <mergeCell ref="C58:C59"/>
    <mergeCell ref="C60:C61"/>
    <mergeCell ref="A62:A65"/>
    <mergeCell ref="B62:B65"/>
    <mergeCell ref="C62:C63"/>
    <mergeCell ref="C64:C65"/>
    <mergeCell ref="A50:A53"/>
    <mergeCell ref="B50:B53"/>
    <mergeCell ref="C50:C51"/>
    <mergeCell ref="C52:C53"/>
    <mergeCell ref="A54:A57"/>
    <mergeCell ref="B54:B57"/>
    <mergeCell ref="C54:C55"/>
    <mergeCell ref="C56:C57"/>
    <mergeCell ref="C36:C37"/>
    <mergeCell ref="C38:C39"/>
    <mergeCell ref="C40:C41"/>
    <mergeCell ref="A46:A49"/>
    <mergeCell ref="B46:B49"/>
    <mergeCell ref="C46:C47"/>
    <mergeCell ref="C48:C49"/>
    <mergeCell ref="A42:A45"/>
    <mergeCell ref="B42:B45"/>
    <mergeCell ref="C42:C43"/>
    <mergeCell ref="C44:C45"/>
    <mergeCell ref="A36:A41"/>
    <mergeCell ref="B36:B41"/>
    <mergeCell ref="A24:A29"/>
    <mergeCell ref="B24:B29"/>
    <mergeCell ref="C24:C25"/>
    <mergeCell ref="C26:C27"/>
    <mergeCell ref="C28:C29"/>
    <mergeCell ref="A30:A35"/>
    <mergeCell ref="B30:B35"/>
    <mergeCell ref="C30:C31"/>
    <mergeCell ref="C32:C33"/>
    <mergeCell ref="C34:C35"/>
    <mergeCell ref="A12:A17"/>
    <mergeCell ref="B12:B17"/>
    <mergeCell ref="C12:C13"/>
    <mergeCell ref="C14:C15"/>
    <mergeCell ref="C16:C17"/>
    <mergeCell ref="A18:A23"/>
    <mergeCell ref="B18:B23"/>
    <mergeCell ref="C18:C19"/>
    <mergeCell ref="C20:C21"/>
    <mergeCell ref="C22:C23"/>
    <mergeCell ref="A2:D2"/>
    <mergeCell ref="A3:D3"/>
    <mergeCell ref="A4:A5"/>
    <mergeCell ref="B4:C5"/>
    <mergeCell ref="D4:D5"/>
    <mergeCell ref="A6:A11"/>
    <mergeCell ref="B6:B11"/>
    <mergeCell ref="C6:C7"/>
    <mergeCell ref="C8:C9"/>
    <mergeCell ref="C10:C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PREMISAS BCS </vt:lpstr>
      <vt:lpstr>PRECAMPAÑA BCS (12 min.)</vt:lpstr>
      <vt:lpstr>PROPUESTA DE PAUTA </vt:lpstr>
      <vt:lpstr>PROPUESTA DE HORARIOS</vt:lpstr>
      <vt:lpstr>'PRECAMPAÑA BCS (12 min.)'!Área_de_impresión</vt:lpstr>
      <vt:lpstr>'PREMISAS BCS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IFE</cp:lastModifiedBy>
  <cp:lastPrinted>2010-01-29T19:32:29Z</cp:lastPrinted>
  <dcterms:created xsi:type="dcterms:W3CDTF">2009-03-16T19:55:43Z</dcterms:created>
  <dcterms:modified xsi:type="dcterms:W3CDTF">2010-06-15T19:33:35Z</dcterms:modified>
</cp:coreProperties>
</file>