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76" activeTab="0"/>
  </bookViews>
  <sheets>
    <sheet name="TABLA REPARTICIÓN TIEMPOS" sheetId="1" r:id="rId1"/>
    <sheet name="RESUMEN PROMOS" sheetId="2" r:id="rId2"/>
    <sheet name="RESUMEN PROGRAMAS" sheetId="3" r:id="rId3"/>
    <sheet name="TV PROVINCIA" sheetId="4" state="hidden" r:id="rId4"/>
    <sheet name="RADIO EDOS" sheetId="5" r:id="rId5"/>
    <sheet name="PERM RADIO-TV EDOS" sheetId="6" r:id="rId6"/>
  </sheets>
  <definedNames>
    <definedName name="_xlnm.Print_Area" localSheetId="5">'PERM RADIO-TV EDOS'!$D$1:$EM$25</definedName>
    <definedName name="_xlnm.Print_Area" localSheetId="4">'RADIO EDOS'!$D$2:$II$49</definedName>
    <definedName name="_xlnm.Print_Titles" localSheetId="4">'RADIO EDOS'!$2:$7</definedName>
    <definedName name="_xlnm.Print_Area" localSheetId="0">'TABLA REPARTICIÓN TIEMPOS'!$A$1:$L$44</definedName>
    <definedName name="_xlnm.Print_Area" localSheetId="3">'TV PROVINCIA'!$D$1:$GA$109</definedName>
    <definedName name="_xlnm.Print_Titles" localSheetId="3">'TV PROVINCIA'!$1:$7</definedName>
    <definedName name="_xlnm.Print_Area_6">'PERM RADIO-TV EDOS'!$D$1:$EM$25</definedName>
    <definedName name="_xlnm.Print_Area_5">'RADIO EDOS'!$D$2:$II$49</definedName>
    <definedName name="_xlnm.Print_Area_1">'TABLA REPARTICIÓN TIEMPOS'!$A$1:$L$44</definedName>
    <definedName name="_xlnm.Print_Area_4">'TV PROVINCIA'!$D$1:$GA$109</definedName>
    <definedName name="DK">"#REF!"</definedName>
    <definedName name="_xlnm.Print_Titles_6">'PERM RADIO-TV EDOS'!$A$2:$FJ$7</definedName>
    <definedName name="_xlnm.Print_Titles_5">'RADIO EDOS'!$2:$7</definedName>
    <definedName name="_xlnm.Print_Titles_4">'TV PROVINCIA'!$1:$7</definedName>
  </definedNames>
  <calcPr fullCalcOnLoad="1"/>
</workbook>
</file>

<file path=xl/sharedStrings.xml><?xml version="1.0" encoding="utf-8"?>
<sst xmlns="http://schemas.openxmlformats.org/spreadsheetml/2006/main" count="9727" uniqueCount="74">
  <si>
    <t>DIRECCIÓN EJECUTIVA DE PRERROGATIVAS Y PARTIDOS POLÍTICOS</t>
  </si>
  <si>
    <t>SECRETARÍA TÉCNICA DEL COMITÉ DE RADIO Y TELEVISIÓN</t>
  </si>
  <si>
    <t>MODELO DE CONTINUIDAD DEL PERIODO NO ELECTORAL DEL PERIODO DEL 5 DE OCTUBRE 2009 AL 21 DE MARZO DE 2010 PARA CONCESIONARIOS Y DEL 5 DE OCTUBRE DE 2009 AL 21 DE FEBRERO DE 2010 PARA PERMISIONARIOS
12 PARTIDOS POLÍTICOS</t>
  </si>
  <si>
    <t>ACTOR</t>
  </si>
  <si>
    <t>RADIO</t>
  </si>
  <si>
    <t>TOTAL</t>
  </si>
  <si>
    <t>PARTIDOS</t>
  </si>
  <si>
    <t>AUTORIDADES</t>
  </si>
  <si>
    <t>PERMISIONARIOS SEMANA 1</t>
  </si>
  <si>
    <t>TOTAL 5 SEMANAS</t>
  </si>
  <si>
    <t>PERMISIONARIOS SEMANA 2</t>
  </si>
  <si>
    <t>PERMISIONARIOS SEMANA 3</t>
  </si>
  <si>
    <t>PERMISIONARIOS SEMANA 4</t>
  </si>
  <si>
    <t>PERMISIONARIOS SEMANA 5</t>
  </si>
  <si>
    <t>CONTEOS COMPARATIVOS DE LOS PROMOCIONALES DE 20 SEGUNDOS DE LOS MODELOS DE PAUTA NO ELECTORAL DEL PERIODO 
5 DE OCTUBRE 2009 AL 21 DE MARZO DE 2010 PARA CONCESIONARIOS Y
DEL 5 DE OCTUBRE DE 2009 AL 21 DE FEBRERO DE 2010 PARA PERMISIONARIOS
12 PARTIDOS POLÍTICOS</t>
  </si>
  <si>
    <t>CONCESIONARIOS</t>
  </si>
  <si>
    <t>PARTIDO</t>
  </si>
  <si>
    <t>RADIO EN LOS ESTADOS DE LA REPÚBLICA</t>
  </si>
  <si>
    <t>MARTES, JUEVES Y VIERNES</t>
  </si>
  <si>
    <t>LUNES, MIERCOLES Y VIERNES</t>
  </si>
  <si>
    <t>PT</t>
  </si>
  <si>
    <t>PRD</t>
  </si>
  <si>
    <t>PNA</t>
  </si>
  <si>
    <t>PRI</t>
  </si>
  <si>
    <t>CONV</t>
  </si>
  <si>
    <t>PAN</t>
  </si>
  <si>
    <t>PVEM</t>
  </si>
  <si>
    <t>L-PAC</t>
  </si>
  <si>
    <t>L-PS</t>
  </si>
  <si>
    <t>L-PP</t>
  </si>
  <si>
    <t>L-PLT</t>
  </si>
  <si>
    <t>L-PPT</t>
  </si>
  <si>
    <t>PERMISIONARIOS</t>
  </si>
  <si>
    <t>RADIO Y TV EN LOS ESTADOS DE LA REPÚBLICA</t>
  </si>
  <si>
    <t>LU-MI-VI Y MA-JU</t>
  </si>
  <si>
    <t>CONTEOS COMPARATIVOS DE LOS PROGRAMAS DE 5 MINUTOS DE LOS MODELOS DE PAUTA NO ELECTORAL DEL PERIODO
5 DE OCTUBRE 2009 AL 21 DE MARZO DE 2010 PARA CONCESIONARIOS Y
DEL 5 DE OCTUBRE DE 2009 AL 21 DE FEBRERO DE 2010 PARA PERMISIONARIOS
12 PARTIDOS POLÍTICOS</t>
  </si>
  <si>
    <t>COMITÉ DE RADIO Y TELEVISIÓN</t>
  </si>
  <si>
    <t>SECRETARÍA TÉCNICA</t>
  </si>
  <si>
    <t>MODELOS DE PAUTA DE TELEVISIÓN DE PROVINCIA</t>
  </si>
  <si>
    <t>12 PARTIDOS POLÍTICOS</t>
  </si>
  <si>
    <t>5 DE OCTUBRE DE 2009 AL 21 DE MARZO 2010</t>
  </si>
  <si>
    <t>LUNES Y MARTES</t>
  </si>
  <si>
    <t>OCTUBRE</t>
  </si>
  <si>
    <t>NOVIEMBRE</t>
  </si>
  <si>
    <t>DICIEMBRE</t>
  </si>
  <si>
    <t>ENERO</t>
  </si>
  <si>
    <t>FEBRERO</t>
  </si>
  <si>
    <t>MARZO</t>
  </si>
  <si>
    <t>L</t>
  </si>
  <si>
    <t>MA</t>
  </si>
  <si>
    <t>MI</t>
  </si>
  <si>
    <t>J</t>
  </si>
  <si>
    <t>V</t>
  </si>
  <si>
    <t>S</t>
  </si>
  <si>
    <t>D</t>
  </si>
  <si>
    <t xml:space="preserve">V </t>
  </si>
  <si>
    <r>
      <t>P</t>
    </r>
    <r>
      <rPr>
        <b/>
        <sz val="10"/>
        <rFont val="Arial"/>
        <family val="2"/>
      </rPr>
      <t>R</t>
    </r>
    <r>
      <rPr>
        <b/>
        <sz val="10"/>
        <color indexed="10"/>
        <rFont val="Arial"/>
        <family val="2"/>
      </rPr>
      <t>I</t>
    </r>
  </si>
  <si>
    <t xml:space="preserve"> </t>
  </si>
  <si>
    <t>PL1</t>
  </si>
  <si>
    <t>PL2</t>
  </si>
  <si>
    <t>PL3</t>
  </si>
  <si>
    <t>PL4</t>
  </si>
  <si>
    <t>PL5</t>
  </si>
  <si>
    <t>LUNES Y SABADO</t>
  </si>
  <si>
    <t>P5M</t>
  </si>
  <si>
    <r>
      <t>M</t>
    </r>
    <r>
      <rPr>
        <b/>
        <sz val="11"/>
        <color indexed="8"/>
        <rFont val="Calibri"/>
        <family val="2"/>
      </rPr>
      <t>ARTES Y DOMINGO</t>
    </r>
  </si>
  <si>
    <t>MIERCOLES Y JUEVES</t>
  </si>
  <si>
    <t>MIERCOLES Y VIERNES</t>
  </si>
  <si>
    <t>JUEVES Y VIERNES</t>
  </si>
  <si>
    <t>MODELOS DE PAUTA DE RADIO DE EN LOS ESTADOS DE LA REPÚBLICA</t>
  </si>
  <si>
    <t>5 DE OCTUBRE DE 2009 AL 21 DE MARZO DE 2011</t>
  </si>
  <si>
    <t>]</t>
  </si>
  <si>
    <t>MODELOS DE PAUTA DE PERMISIONARIOS DE RADIO Y TELEVISIÓN EN LOS ESTADOS DE LA REPÚBLICA</t>
  </si>
  <si>
    <t>5 DE OCTUBRE DE 2009 AL 21 DE FEBRERO DE 2010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</si>
</sst>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MM:SS"/>
    <numFmt numFmtId="167" formatCode="HH:MM:SS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0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13"/>
      <name val="Arial"/>
      <family val="2"/>
    </font>
    <font>
      <b/>
      <sz val="10"/>
      <name val="Arial"/>
      <family val="2"/>
    </font>
    <font>
      <i/>
      <sz val="11"/>
      <color indexed="8"/>
      <name val="Calibri"/>
      <family val="2"/>
    </font>
    <font>
      <b/>
      <sz val="10"/>
      <color indexed="57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b/>
      <sz val="10"/>
      <color indexed="16"/>
      <name val="Arial"/>
      <family val="2"/>
    </font>
    <font>
      <u val="single"/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5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</cellStyleXfs>
  <cellXfs count="92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Protection="1">
      <alignment/>
      <protection locked="0"/>
    </xf>
    <xf numFmtId="164" fontId="3" fillId="0" borderId="0" xfId="20" applyFont="1" applyBorder="1" applyAlignment="1" applyProtection="1">
      <alignment horizontal="center"/>
      <protection locked="0"/>
    </xf>
    <xf numFmtId="164" fontId="3" fillId="2" borderId="1" xfId="20" applyFont="1" applyFill="1" applyBorder="1" applyAlignment="1">
      <alignment horizontal="center" vertical="center" wrapText="1"/>
      <protection/>
    </xf>
    <xf numFmtId="164" fontId="4" fillId="2" borderId="1" xfId="20" applyFont="1" applyFill="1" applyBorder="1" applyAlignment="1">
      <alignment horizontal="center" vertical="center"/>
      <protection/>
    </xf>
    <xf numFmtId="164" fontId="5" fillId="3" borderId="1" xfId="22" applyFont="1" applyFill="1" applyBorder="1" applyAlignment="1">
      <alignment horizontal="center" vertical="center"/>
      <protection/>
    </xf>
    <xf numFmtId="164" fontId="1" fillId="0" borderId="1" xfId="20" applyFont="1" applyBorder="1" applyAlignment="1">
      <alignment horizontal="left" vertical="center"/>
      <protection/>
    </xf>
    <xf numFmtId="166" fontId="1" fillId="0" borderId="1" xfId="20" applyNumberFormat="1" applyBorder="1" applyAlignment="1">
      <alignment horizontal="center" vertical="center"/>
      <protection/>
    </xf>
    <xf numFmtId="164" fontId="4" fillId="2" borderId="1" xfId="20" applyFont="1" applyFill="1" applyBorder="1" applyAlignment="1">
      <alignment horizontal="left" vertical="center"/>
      <protection/>
    </xf>
    <xf numFmtId="166" fontId="4" fillId="2" borderId="1" xfId="20" applyNumberFormat="1" applyFont="1" applyFill="1" applyBorder="1" applyAlignment="1">
      <alignment horizontal="center" vertical="center"/>
      <protection/>
    </xf>
    <xf numFmtId="164" fontId="4" fillId="2" borderId="1" xfId="20" applyFont="1" applyFill="1" applyBorder="1" applyAlignment="1">
      <alignment horizontal="center" vertical="center" wrapText="1"/>
      <protection/>
    </xf>
    <xf numFmtId="167" fontId="1" fillId="0" borderId="1" xfId="20" applyNumberFormat="1" applyBorder="1" applyAlignment="1">
      <alignment horizontal="center" vertical="center"/>
      <protection/>
    </xf>
    <xf numFmtId="166" fontId="1" fillId="0" borderId="0" xfId="20" applyNumberFormat="1">
      <alignment/>
      <protection/>
    </xf>
    <xf numFmtId="167" fontId="4" fillId="2" borderId="1" xfId="20" applyNumberFormat="1" applyFont="1" applyFill="1" applyBorder="1" applyAlignment="1">
      <alignment horizontal="center" vertical="center"/>
      <protection/>
    </xf>
    <xf numFmtId="164" fontId="3" fillId="2" borderId="1" xfId="20" applyFont="1" applyFill="1" applyBorder="1" applyAlignment="1" applyProtection="1">
      <alignment horizontal="center" vertical="center" wrapText="1"/>
      <protection locked="0"/>
    </xf>
    <xf numFmtId="164" fontId="4" fillId="2" borderId="1" xfId="20" applyFont="1" applyFill="1" applyBorder="1" applyAlignment="1" applyProtection="1">
      <alignment horizontal="center"/>
      <protection locked="0"/>
    </xf>
    <xf numFmtId="164" fontId="4" fillId="2" borderId="1" xfId="20" applyFont="1" applyFill="1" applyBorder="1" applyAlignment="1" applyProtection="1">
      <alignment horizontal="center" vertical="center"/>
      <protection locked="0"/>
    </xf>
    <xf numFmtId="164" fontId="1" fillId="0" borderId="1" xfId="20" applyFont="1" applyBorder="1" applyAlignment="1" applyProtection="1">
      <alignment horizontal="left" vertical="center"/>
      <protection locked="0"/>
    </xf>
    <xf numFmtId="164" fontId="1" fillId="0" borderId="1" xfId="20" applyNumberFormat="1" applyFont="1" applyFill="1" applyBorder="1" applyAlignment="1" applyProtection="1">
      <alignment horizontal="center" vertical="center"/>
      <protection locked="0"/>
    </xf>
    <xf numFmtId="164" fontId="1" fillId="0" borderId="1" xfId="20" applyBorder="1" applyAlignment="1" applyProtection="1">
      <alignment horizontal="center" vertical="center"/>
      <protection locked="0"/>
    </xf>
    <xf numFmtId="164" fontId="4" fillId="2" borderId="1" xfId="20" applyFont="1" applyFill="1" applyBorder="1" applyAlignment="1" applyProtection="1">
      <alignment horizontal="left" vertical="center"/>
      <protection locked="0"/>
    </xf>
    <xf numFmtId="164" fontId="1" fillId="0" borderId="0" xfId="20" applyBorder="1" applyProtection="1">
      <alignment/>
      <protection locked="0"/>
    </xf>
    <xf numFmtId="164" fontId="1" fillId="0" borderId="0" xfId="20" applyNumberFormat="1" applyFont="1" applyFill="1" applyBorder="1" applyAlignment="1" applyProtection="1">
      <alignment horizontal="center" vertical="center"/>
      <protection locked="0"/>
    </xf>
    <xf numFmtId="164" fontId="1" fillId="0" borderId="0" xfId="20" applyBorder="1" applyAlignment="1" applyProtection="1">
      <alignment horizontal="center" vertical="center"/>
      <protection locked="0"/>
    </xf>
    <xf numFmtId="164" fontId="3" fillId="0" borderId="0" xfId="20" applyFont="1" applyBorder="1" applyAlignment="1">
      <alignment horizontal="center"/>
      <protection/>
    </xf>
    <xf numFmtId="164" fontId="1" fillId="0" borderId="1" xfId="20" applyBorder="1" applyAlignment="1">
      <alignment horizontal="center" vertical="center"/>
      <protection/>
    </xf>
    <xf numFmtId="164" fontId="6" fillId="4" borderId="1" xfId="21" applyNumberFormat="1" applyFont="1" applyFill="1" applyBorder="1" applyAlignment="1" applyProtection="1">
      <alignment horizontal="center" vertical="center"/>
      <protection locked="0"/>
    </xf>
    <xf numFmtId="164" fontId="2" fillId="0" borderId="0" xfId="21" applyAlignment="1" applyProtection="1">
      <alignment/>
      <protection locked="0"/>
    </xf>
    <xf numFmtId="164" fontId="2" fillId="0" borderId="0" xfId="21" applyProtection="1">
      <alignment/>
      <protection locked="0"/>
    </xf>
    <xf numFmtId="164" fontId="7" fillId="0" borderId="0" xfId="21" applyFont="1" applyBorder="1" applyAlignment="1" applyProtection="1">
      <alignment horizontal="center" vertical="center"/>
      <protection locked="0"/>
    </xf>
    <xf numFmtId="164" fontId="8" fillId="0" borderId="0" xfId="21" applyFont="1" applyBorder="1" applyAlignment="1" applyProtection="1">
      <alignment horizontal="center" vertical="center"/>
      <protection locked="0"/>
    </xf>
    <xf numFmtId="164" fontId="9" fillId="0" borderId="0" xfId="21" applyFont="1" applyProtection="1">
      <alignment/>
      <protection locked="0"/>
    </xf>
    <xf numFmtId="164" fontId="5" fillId="3" borderId="1" xfId="22" applyFont="1" applyFill="1" applyBorder="1" applyAlignment="1" applyProtection="1">
      <alignment horizontal="center" vertical="center"/>
      <protection locked="0"/>
    </xf>
    <xf numFmtId="164" fontId="1" fillId="5" borderId="0" xfId="20" applyFill="1" applyProtection="1">
      <alignment/>
      <protection locked="0"/>
    </xf>
    <xf numFmtId="164" fontId="4" fillId="0" borderId="0" xfId="20" applyFont="1">
      <alignment/>
      <protection/>
    </xf>
    <xf numFmtId="164" fontId="4" fillId="6" borderId="1" xfId="20" applyFont="1" applyFill="1" applyBorder="1" applyAlignment="1">
      <alignment horizontal="center"/>
      <protection/>
    </xf>
    <xf numFmtId="164" fontId="4" fillId="2" borderId="1" xfId="20" applyFont="1" applyFill="1" applyBorder="1" applyAlignment="1">
      <alignment horizontal="center"/>
      <protection/>
    </xf>
    <xf numFmtId="164" fontId="4" fillId="2" borderId="1" xfId="20" applyFont="1" applyFill="1" applyBorder="1" applyAlignment="1">
      <alignment/>
      <protection/>
    </xf>
    <xf numFmtId="164" fontId="10" fillId="7" borderId="1" xfId="20" applyNumberFormat="1" applyFont="1" applyFill="1" applyBorder="1" applyAlignment="1" applyProtection="1">
      <alignment horizontal="center" vertical="center"/>
      <protection locked="0"/>
    </xf>
    <xf numFmtId="164" fontId="11" fillId="8" borderId="1" xfId="22" applyFont="1" applyFill="1" applyBorder="1" applyAlignment="1">
      <alignment horizontal="center" vertical="center" wrapText="1"/>
      <protection/>
    </xf>
    <xf numFmtId="164" fontId="11" fillId="9" borderId="1" xfId="21" applyNumberFormat="1" applyFont="1" applyFill="1" applyBorder="1" applyAlignment="1" applyProtection="1">
      <alignment horizontal="center" vertical="center"/>
      <protection locked="0"/>
    </xf>
    <xf numFmtId="164" fontId="2" fillId="0" borderId="0" xfId="21">
      <alignment/>
      <protection/>
    </xf>
    <xf numFmtId="164" fontId="11" fillId="10" borderId="1" xfId="21" applyNumberFormat="1" applyFont="1" applyFill="1" applyBorder="1" applyAlignment="1" applyProtection="1">
      <alignment horizontal="center" vertical="center"/>
      <protection locked="0"/>
    </xf>
    <xf numFmtId="164" fontId="12" fillId="0" borderId="0" xfId="20" applyFont="1">
      <alignment/>
      <protection/>
    </xf>
    <xf numFmtId="164" fontId="13" fillId="4" borderId="1" xfId="21" applyNumberFormat="1" applyFont="1" applyFill="1" applyBorder="1" applyAlignment="1" applyProtection="1">
      <alignment horizontal="center" vertical="center"/>
      <protection locked="0"/>
    </xf>
    <xf numFmtId="164" fontId="2" fillId="0" borderId="0" xfId="21" applyFill="1" applyAlignment="1" applyProtection="1">
      <alignment horizontal="center"/>
      <protection locked="0"/>
    </xf>
    <xf numFmtId="164" fontId="14" fillId="11" borderId="1" xfId="21" applyNumberFormat="1" applyFont="1" applyFill="1" applyBorder="1" applyAlignment="1" applyProtection="1">
      <alignment horizontal="center" vertical="center"/>
      <protection locked="0"/>
    </xf>
    <xf numFmtId="164" fontId="11" fillId="12" borderId="1" xfId="21" applyNumberFormat="1" applyFont="1" applyFill="1" applyBorder="1" applyAlignment="1" applyProtection="1">
      <alignment horizontal="center" vertical="center"/>
      <protection locked="0"/>
    </xf>
    <xf numFmtId="164" fontId="2" fillId="0" borderId="0" xfId="21" applyFill="1" applyAlignment="1" applyProtection="1">
      <alignment/>
      <protection locked="0"/>
    </xf>
    <xf numFmtId="164" fontId="14" fillId="11" borderId="1" xfId="21" applyFont="1" applyFill="1" applyBorder="1" applyAlignment="1" applyProtection="1">
      <alignment horizontal="center" vertical="center"/>
      <protection locked="0"/>
    </xf>
    <xf numFmtId="164" fontId="15" fillId="13" borderId="1" xfId="21" applyNumberFormat="1" applyFont="1" applyFill="1" applyBorder="1" applyAlignment="1" applyProtection="1">
      <alignment horizontal="center" vertical="center"/>
      <protection locked="0"/>
    </xf>
    <xf numFmtId="164" fontId="15" fillId="14" borderId="1" xfId="21" applyNumberFormat="1" applyFont="1" applyFill="1" applyBorder="1" applyAlignment="1" applyProtection="1">
      <alignment horizontal="center" vertical="center"/>
      <protection locked="0"/>
    </xf>
    <xf numFmtId="164" fontId="15" fillId="15" borderId="0" xfId="21" applyNumberFormat="1" applyFont="1" applyFill="1" applyBorder="1" applyAlignment="1" applyProtection="1">
      <alignment horizontal="center"/>
      <protection locked="0"/>
    </xf>
    <xf numFmtId="164" fontId="11" fillId="3" borderId="0" xfId="21" applyNumberFormat="1" applyFont="1" applyFill="1" applyBorder="1" applyAlignment="1" applyProtection="1">
      <alignment horizontal="center"/>
      <protection locked="0"/>
    </xf>
    <xf numFmtId="164" fontId="15" fillId="16" borderId="1" xfId="21" applyNumberFormat="1" applyFont="1" applyFill="1" applyBorder="1" applyAlignment="1" applyProtection="1">
      <alignment horizontal="center"/>
      <protection locked="0"/>
    </xf>
    <xf numFmtId="164" fontId="16" fillId="17" borderId="1" xfId="21" applyNumberFormat="1" applyFont="1" applyFill="1" applyBorder="1" applyAlignment="1" applyProtection="1">
      <alignment horizontal="center"/>
      <protection locked="0"/>
    </xf>
    <xf numFmtId="164" fontId="11" fillId="18" borderId="1" xfId="21" applyNumberFormat="1" applyFont="1" applyFill="1" applyBorder="1" applyAlignment="1" applyProtection="1">
      <alignment horizontal="center"/>
      <protection locked="0"/>
    </xf>
    <xf numFmtId="164" fontId="1" fillId="0" borderId="0" xfId="20" applyFill="1" applyProtection="1">
      <alignment/>
      <protection locked="0"/>
    </xf>
    <xf numFmtId="164" fontId="17" fillId="0" borderId="0" xfId="20" applyFont="1" applyFill="1" applyBorder="1" applyProtection="1">
      <alignment/>
      <protection locked="0"/>
    </xf>
    <xf numFmtId="164" fontId="18" fillId="19" borderId="1" xfId="22" applyFont="1" applyFill="1" applyBorder="1" applyAlignment="1">
      <alignment horizontal="center" vertical="center" wrapText="1"/>
      <protection/>
    </xf>
    <xf numFmtId="164" fontId="11" fillId="8" borderId="2" xfId="22" applyFont="1" applyFill="1" applyBorder="1" applyAlignment="1">
      <alignment vertical="center" wrapText="1"/>
      <protection/>
    </xf>
    <xf numFmtId="164" fontId="1" fillId="0" borderId="0" xfId="20" applyFill="1" applyAlignment="1" applyProtection="1">
      <alignment horizontal="center"/>
      <protection locked="0"/>
    </xf>
    <xf numFmtId="164" fontId="19" fillId="11" borderId="1" xfId="21" applyNumberFormat="1" applyFont="1" applyFill="1" applyBorder="1" applyAlignment="1" applyProtection="1">
      <alignment horizontal="center" vertical="center"/>
      <protection locked="0"/>
    </xf>
    <xf numFmtId="164" fontId="10" fillId="7" borderId="1" xfId="21" applyNumberFormat="1" applyFont="1" applyFill="1" applyBorder="1" applyAlignment="1" applyProtection="1">
      <alignment horizontal="center" vertical="center"/>
      <protection locked="0"/>
    </xf>
    <xf numFmtId="164" fontId="15" fillId="15" borderId="3" xfId="21" applyNumberFormat="1" applyFont="1" applyFill="1" applyBorder="1" applyAlignment="1" applyProtection="1">
      <alignment horizontal="center"/>
      <protection locked="0"/>
    </xf>
    <xf numFmtId="164" fontId="11" fillId="3" borderId="4" xfId="21" applyNumberFormat="1" applyFont="1" applyFill="1" applyBorder="1" applyAlignment="1" applyProtection="1">
      <alignment horizontal="center"/>
      <protection locked="0"/>
    </xf>
    <xf numFmtId="164" fontId="1" fillId="0" borderId="0" xfId="20" applyAlignment="1" applyProtection="1">
      <alignment horizontal="center"/>
      <protection locked="0"/>
    </xf>
    <xf numFmtId="164" fontId="15" fillId="15" borderId="1" xfId="21" applyNumberFormat="1" applyFont="1" applyFill="1" applyBorder="1" applyAlignment="1" applyProtection="1">
      <alignment horizontal="center"/>
      <protection locked="0"/>
    </xf>
    <xf numFmtId="164" fontId="15" fillId="15" borderId="2" xfId="21" applyNumberFormat="1" applyFont="1" applyFill="1" applyBorder="1" applyAlignment="1" applyProtection="1">
      <alignment horizontal="center"/>
      <protection locked="0"/>
    </xf>
    <xf numFmtId="164" fontId="11" fillId="3" borderId="2" xfId="21" applyNumberFormat="1" applyFont="1" applyFill="1" applyBorder="1" applyAlignment="1" applyProtection="1">
      <alignment horizontal="center"/>
      <protection locked="0"/>
    </xf>
    <xf numFmtId="164" fontId="11" fillId="8" borderId="5" xfId="22" applyFont="1" applyFill="1" applyBorder="1" applyAlignment="1">
      <alignment vertical="center" wrapText="1"/>
      <protection/>
    </xf>
    <xf numFmtId="164" fontId="15" fillId="15" borderId="6" xfId="21" applyNumberFormat="1" applyFont="1" applyFill="1" applyBorder="1" applyAlignment="1" applyProtection="1">
      <alignment horizontal="center"/>
      <protection locked="0"/>
    </xf>
    <xf numFmtId="164" fontId="11" fillId="3" borderId="7" xfId="21" applyNumberFormat="1" applyFont="1" applyFill="1" applyBorder="1" applyAlignment="1" applyProtection="1">
      <alignment horizontal="center"/>
      <protection locked="0"/>
    </xf>
    <xf numFmtId="164" fontId="11" fillId="8" borderId="1" xfId="22" applyFont="1" applyFill="1" applyBorder="1" applyAlignment="1">
      <alignment horizontal="center" vertical="center"/>
      <protection/>
    </xf>
    <xf numFmtId="164" fontId="11" fillId="8" borderId="5" xfId="22" applyFont="1" applyFill="1" applyBorder="1" applyAlignment="1">
      <alignment horizontal="center" vertical="center" wrapText="1"/>
      <protection/>
    </xf>
    <xf numFmtId="164" fontId="17" fillId="0" borderId="0" xfId="20" applyFont="1" applyProtection="1">
      <alignment/>
      <protection locked="0"/>
    </xf>
    <xf numFmtId="164" fontId="18" fillId="19" borderId="1" xfId="22" applyNumberFormat="1" applyFont="1" applyFill="1" applyBorder="1" applyAlignment="1" applyProtection="1">
      <alignment horizontal="center" vertical="center" wrapText="1"/>
      <protection/>
    </xf>
    <xf numFmtId="164" fontId="20" fillId="11" borderId="1" xfId="21" applyNumberFormat="1" applyFont="1" applyFill="1" applyBorder="1" applyAlignment="1" applyProtection="1">
      <alignment horizontal="center" vertical="center"/>
      <protection/>
    </xf>
    <xf numFmtId="164" fontId="11" fillId="3" borderId="4" xfId="21" applyNumberFormat="1" applyFont="1" applyFill="1" applyBorder="1" applyAlignment="1" applyProtection="1">
      <alignment horizontal="center"/>
      <protection/>
    </xf>
    <xf numFmtId="164" fontId="16" fillId="17" borderId="1" xfId="21" applyNumberFormat="1" applyFont="1" applyFill="1" applyBorder="1" applyAlignment="1" applyProtection="1">
      <alignment horizontal="center"/>
      <protection/>
    </xf>
    <xf numFmtId="164" fontId="11" fillId="3" borderId="7" xfId="21" applyNumberFormat="1" applyFont="1" applyFill="1" applyBorder="1" applyAlignment="1" applyProtection="1">
      <alignment horizontal="center"/>
      <protection/>
    </xf>
    <xf numFmtId="164" fontId="11" fillId="3" borderId="0" xfId="21" applyNumberFormat="1" applyFont="1" applyFill="1" applyBorder="1" applyAlignment="1" applyProtection="1">
      <alignment horizontal="center"/>
      <protection/>
    </xf>
    <xf numFmtId="164" fontId="14" fillId="11" borderId="1" xfId="21" applyNumberFormat="1" applyFont="1" applyFill="1" applyBorder="1" applyAlignment="1" applyProtection="1">
      <alignment horizontal="center" vertical="center"/>
      <protection/>
    </xf>
    <xf numFmtId="164" fontId="1" fillId="20" borderId="0" xfId="20" applyFill="1" applyProtection="1">
      <alignment/>
      <protection locked="0"/>
    </xf>
    <xf numFmtId="164" fontId="1" fillId="21" borderId="0" xfId="20" applyFill="1" applyProtection="1">
      <alignment/>
      <protection locked="0"/>
    </xf>
    <xf numFmtId="164" fontId="11" fillId="8" borderId="1" xfId="22" applyFont="1" applyFill="1" applyBorder="1" applyAlignment="1">
      <alignment vertical="center" wrapText="1"/>
      <protection/>
    </xf>
    <xf numFmtId="164" fontId="11" fillId="3" borderId="1" xfId="21" applyNumberFormat="1" applyFont="1" applyFill="1" applyBorder="1" applyAlignment="1" applyProtection="1">
      <alignment horizontal="center"/>
      <protection/>
    </xf>
    <xf numFmtId="164" fontId="1" fillId="0" borderId="0" xfId="20" applyAlignment="1">
      <alignment horizontal="center"/>
      <protection/>
    </xf>
    <xf numFmtId="164" fontId="11" fillId="3" borderId="8" xfId="21" applyNumberFormat="1" applyFont="1" applyFill="1" applyBorder="1" applyAlignment="1" applyProtection="1">
      <alignment horizontal="center"/>
      <protection/>
    </xf>
    <xf numFmtId="164" fontId="1" fillId="0" borderId="0" xfId="20" applyFill="1" applyBorder="1" applyProtection="1">
      <alignment/>
      <protection locked="0"/>
    </xf>
    <xf numFmtId="164" fontId="14" fillId="0" borderId="0" xfId="21" applyNumberFormat="1" applyFont="1" applyFill="1" applyBorder="1" applyAlignment="1" applyProtection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  <cellStyle name="Normal 2" xfId="21"/>
    <cellStyle name="Normal 2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C3EE1"/>
      <rgbColor rgb="0000FFFF"/>
      <rgbColor rgb="00C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C0504D"/>
      <rgbColor rgb="00E9E8BD"/>
      <rgbColor rgb="00CCFFFF"/>
      <rgbColor rgb="00660066"/>
      <rgbColor rgb="00F660EB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D9D9D9"/>
      <rgbColor rgb="003366FF"/>
      <rgbColor rgb="0033CCCC"/>
      <rgbColor rgb="0099CC00"/>
      <rgbColor rgb="00FFC000"/>
      <rgbColor rgb="00FF9900"/>
      <rgbColor rgb="00FF6600"/>
      <rgbColor rgb="00666699"/>
      <rgbColor rgb="00A6A6A6"/>
      <rgbColor rgb="00003366"/>
      <rgbColor rgb="0000B050"/>
      <rgbColor rgb="00003300"/>
      <rgbColor rgb="00333300"/>
      <rgbColor rgb="00993300"/>
      <rgbColor rgb="009933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L43"/>
  <sheetViews>
    <sheetView tabSelected="1" zoomScale="85" zoomScaleNormal="85" zoomScaleSheetLayoutView="75" workbookViewId="0" topLeftCell="A1">
      <selection activeCell="A1" sqref="A1"/>
    </sheetView>
  </sheetViews>
  <sheetFormatPr defaultColWidth="11.421875" defaultRowHeight="12.75"/>
  <cols>
    <col min="1" max="1" width="4.421875" style="1" customWidth="1"/>
    <col min="2" max="2" width="19.00390625" style="1" customWidth="1"/>
    <col min="3" max="9" width="8.7109375" style="1" customWidth="1"/>
    <col min="10" max="10" width="10.7109375" style="1" customWidth="1"/>
    <col min="11" max="11" width="5.00390625" style="1" customWidth="1"/>
    <col min="12" max="16384" width="10.7109375" style="1" customWidth="1"/>
  </cols>
  <sheetData>
    <row r="1" s="2" customFormat="1" ht="13.5"/>
    <row r="2" spans="2:10" s="2" customFormat="1" ht="19.5">
      <c r="B2" s="3" t="s">
        <v>0</v>
      </c>
      <c r="C2" s="3"/>
      <c r="D2" s="3"/>
      <c r="E2" s="3"/>
      <c r="F2" s="3"/>
      <c r="G2" s="3"/>
      <c r="H2" s="3"/>
      <c r="I2" s="3"/>
      <c r="J2" s="3"/>
    </row>
    <row r="3" spans="2:10" s="2" customFormat="1" ht="19.5">
      <c r="B3" s="3" t="s">
        <v>1</v>
      </c>
      <c r="C3" s="3"/>
      <c r="D3" s="3"/>
      <c r="E3" s="3"/>
      <c r="F3" s="3"/>
      <c r="G3" s="3"/>
      <c r="H3" s="3"/>
      <c r="I3" s="3"/>
      <c r="J3" s="3"/>
    </row>
    <row r="5" spans="2:10" ht="103.5" customHeight="1">
      <c r="B5" s="4" t="s">
        <v>2</v>
      </c>
      <c r="C5" s="4"/>
      <c r="D5" s="4"/>
      <c r="E5" s="4"/>
      <c r="F5" s="4"/>
      <c r="G5" s="4"/>
      <c r="H5" s="4"/>
      <c r="I5" s="4"/>
      <c r="J5" s="4"/>
    </row>
    <row r="7" spans="2:10" ht="13.5">
      <c r="B7" s="5" t="s">
        <v>3</v>
      </c>
      <c r="C7" s="5" t="s">
        <v>4</v>
      </c>
      <c r="D7" s="5"/>
      <c r="E7" s="5"/>
      <c r="F7" s="5"/>
      <c r="G7" s="5"/>
      <c r="H7" s="5"/>
      <c r="I7" s="5"/>
      <c r="J7" s="5" t="s">
        <v>5</v>
      </c>
    </row>
    <row r="8" spans="2:10" ht="13.5">
      <c r="B8" s="5"/>
      <c r="C8" s="6">
        <v>1</v>
      </c>
      <c r="D8" s="6">
        <v>2</v>
      </c>
      <c r="E8" s="6">
        <v>3</v>
      </c>
      <c r="F8" s="5">
        <v>4</v>
      </c>
      <c r="G8" s="5">
        <v>5</v>
      </c>
      <c r="H8" s="5">
        <v>6</v>
      </c>
      <c r="I8" s="5">
        <v>7</v>
      </c>
      <c r="J8" s="5"/>
    </row>
    <row r="9" spans="2:10" ht="13.5">
      <c r="B9" s="7" t="s">
        <v>6</v>
      </c>
      <c r="C9" s="8">
        <v>0.003472222222222222</v>
      </c>
      <c r="D9" s="8">
        <v>0.003472222222222222</v>
      </c>
      <c r="E9" s="8">
        <v>0.003472222222222222</v>
      </c>
      <c r="F9" s="8">
        <v>0.0020833333333333337</v>
      </c>
      <c r="G9" s="8">
        <v>0.0020833333333333337</v>
      </c>
      <c r="H9" s="8">
        <v>0.0020833333333333337</v>
      </c>
      <c r="I9" s="8">
        <v>0.0022916666666666667</v>
      </c>
      <c r="J9" s="8">
        <f>SUM(C9:I9)</f>
        <v>0.018958333333333334</v>
      </c>
    </row>
    <row r="10" spans="2:10" ht="13.5">
      <c r="B10" s="7" t="s">
        <v>7</v>
      </c>
      <c r="C10" s="8">
        <v>0.0019444444444444442</v>
      </c>
      <c r="D10" s="8">
        <v>0.0019444444444444442</v>
      </c>
      <c r="E10" s="8">
        <v>0.0019444444444444442</v>
      </c>
      <c r="F10" s="8">
        <v>0.0033333333333333335</v>
      </c>
      <c r="G10" s="8">
        <v>0.0033333333333333335</v>
      </c>
      <c r="H10" s="8">
        <v>0.0033333333333333335</v>
      </c>
      <c r="I10" s="8">
        <v>0.0031249999999999997</v>
      </c>
      <c r="J10" s="8">
        <f>SUM(C10:I10)</f>
        <v>0.018958333333333334</v>
      </c>
    </row>
    <row r="11" spans="2:10" ht="13.5">
      <c r="B11" s="9" t="s">
        <v>5</v>
      </c>
      <c r="C11" s="8">
        <f aca="true" t="shared" si="0" ref="C11:J11">SUM(C9:C10)</f>
        <v>0.005416666666666666</v>
      </c>
      <c r="D11" s="8">
        <f t="shared" si="0"/>
        <v>0.005416666666666666</v>
      </c>
      <c r="E11" s="8">
        <f t="shared" si="0"/>
        <v>0.005416666666666666</v>
      </c>
      <c r="F11" s="8">
        <f t="shared" si="0"/>
        <v>0.005416666666666667</v>
      </c>
      <c r="G11" s="8">
        <f t="shared" si="0"/>
        <v>0.005416666666666667</v>
      </c>
      <c r="H11" s="8">
        <f t="shared" si="0"/>
        <v>0.005416666666666667</v>
      </c>
      <c r="I11" s="8">
        <f t="shared" si="0"/>
        <v>0.005416666666666667</v>
      </c>
      <c r="J11" s="10">
        <f t="shared" si="0"/>
        <v>0.03791666666666667</v>
      </c>
    </row>
    <row r="15" spans="2:12" ht="13.5" customHeight="1">
      <c r="B15" s="5" t="s">
        <v>3</v>
      </c>
      <c r="C15" s="5" t="s">
        <v>8</v>
      </c>
      <c r="D15" s="5"/>
      <c r="E15" s="5"/>
      <c r="F15" s="5"/>
      <c r="G15" s="5"/>
      <c r="H15" s="5"/>
      <c r="I15" s="5"/>
      <c r="J15" s="5" t="s">
        <v>5</v>
      </c>
      <c r="L15" s="11" t="s">
        <v>9</v>
      </c>
    </row>
    <row r="16" spans="2:12" ht="13.5">
      <c r="B16" s="5"/>
      <c r="C16" s="6">
        <v>1</v>
      </c>
      <c r="D16" s="5">
        <v>2</v>
      </c>
      <c r="E16" s="6">
        <v>3</v>
      </c>
      <c r="F16" s="5">
        <v>4</v>
      </c>
      <c r="G16" s="6">
        <v>5</v>
      </c>
      <c r="H16" s="5">
        <v>6</v>
      </c>
      <c r="I16" s="5">
        <v>7</v>
      </c>
      <c r="J16" s="5"/>
      <c r="L16" s="11"/>
    </row>
    <row r="17" spans="2:12" ht="13.5">
      <c r="B17" s="7" t="s">
        <v>6</v>
      </c>
      <c r="C17" s="8">
        <v>0.003472222222222222</v>
      </c>
      <c r="D17" s="8">
        <v>0.00023148148148148146</v>
      </c>
      <c r="E17" s="8">
        <v>0.003472222222222222</v>
      </c>
      <c r="F17" s="8">
        <v>0</v>
      </c>
      <c r="G17" s="8">
        <v>0.003472222222222222</v>
      </c>
      <c r="H17" s="8">
        <v>0</v>
      </c>
      <c r="I17" s="8">
        <v>0</v>
      </c>
      <c r="J17" s="12">
        <f>SUM(C17:I17)</f>
        <v>0.010648148148148148</v>
      </c>
      <c r="K17" s="13"/>
      <c r="L17" s="12">
        <f>SUM(J17,J23,J29,J35,J41)</f>
        <v>0.04375</v>
      </c>
    </row>
    <row r="18" spans="2:12" ht="13.5">
      <c r="B18" s="7" t="s">
        <v>7</v>
      </c>
      <c r="C18" s="8">
        <v>0</v>
      </c>
      <c r="D18" s="8">
        <v>0.0020833333333333337</v>
      </c>
      <c r="E18" s="8">
        <v>0</v>
      </c>
      <c r="F18" s="8">
        <v>0.0020833333333333337</v>
      </c>
      <c r="G18" s="8">
        <v>0</v>
      </c>
      <c r="H18" s="8">
        <v>0.001388888888888889</v>
      </c>
      <c r="I18" s="8">
        <v>0.0020833333333333337</v>
      </c>
      <c r="J18" s="12">
        <f>SUM(C18:I18)</f>
        <v>0.00763888888888889</v>
      </c>
      <c r="L18" s="12">
        <f>SUM(J18,J24,J30,J36,J42)</f>
        <v>0.043750000000000004</v>
      </c>
    </row>
    <row r="19" spans="2:12" ht="13.5">
      <c r="B19" s="9" t="s">
        <v>5</v>
      </c>
      <c r="C19" s="8">
        <f aca="true" t="shared" si="1" ref="C19:I19">SUM(C17:C18)</f>
        <v>0.003472222222222222</v>
      </c>
      <c r="D19" s="8">
        <f t="shared" si="1"/>
        <v>0.002314814814814815</v>
      </c>
      <c r="E19" s="8">
        <f t="shared" si="1"/>
        <v>0.003472222222222222</v>
      </c>
      <c r="F19" s="8">
        <f t="shared" si="1"/>
        <v>0.0020833333333333337</v>
      </c>
      <c r="G19" s="8">
        <f t="shared" si="1"/>
        <v>0.003472222222222222</v>
      </c>
      <c r="H19" s="8">
        <f t="shared" si="1"/>
        <v>0.001388888888888889</v>
      </c>
      <c r="I19" s="8">
        <f t="shared" si="1"/>
        <v>0.0020833333333333337</v>
      </c>
      <c r="J19" s="14">
        <f>SUM(J17:J18)</f>
        <v>0.01828703703703704</v>
      </c>
      <c r="L19" s="14">
        <f>SUM(L17:L18)</f>
        <v>0.0875</v>
      </c>
    </row>
    <row r="21" spans="2:10" ht="13.5">
      <c r="B21" s="5" t="s">
        <v>3</v>
      </c>
      <c r="C21" s="5" t="s">
        <v>10</v>
      </c>
      <c r="D21" s="5"/>
      <c r="E21" s="5"/>
      <c r="F21" s="5"/>
      <c r="G21" s="5"/>
      <c r="H21" s="5"/>
      <c r="I21" s="5"/>
      <c r="J21" s="5" t="s">
        <v>5</v>
      </c>
    </row>
    <row r="22" spans="2:10" ht="13.5">
      <c r="B22" s="5"/>
      <c r="C22" s="5">
        <v>1</v>
      </c>
      <c r="D22" s="6">
        <v>2</v>
      </c>
      <c r="E22" s="5">
        <v>3</v>
      </c>
      <c r="F22" s="6">
        <v>4</v>
      </c>
      <c r="G22" s="5">
        <v>5</v>
      </c>
      <c r="H22" s="5">
        <v>6</v>
      </c>
      <c r="I22" s="5">
        <v>7</v>
      </c>
      <c r="J22" s="5"/>
    </row>
    <row r="23" spans="2:10" ht="13.5">
      <c r="B23" s="7" t="s">
        <v>6</v>
      </c>
      <c r="C23" s="8">
        <v>0</v>
      </c>
      <c r="D23" s="8">
        <v>0.003472222222222222</v>
      </c>
      <c r="E23" s="8">
        <v>0.00023148148148148146</v>
      </c>
      <c r="F23" s="8">
        <v>0.003472222222222222</v>
      </c>
      <c r="G23" s="8">
        <v>0.00023148148148148146</v>
      </c>
      <c r="H23" s="8">
        <v>0</v>
      </c>
      <c r="I23" s="8">
        <v>0</v>
      </c>
      <c r="J23" s="12">
        <f>SUM(C23:I23)</f>
        <v>0.007407407407407407</v>
      </c>
    </row>
    <row r="24" spans="2:10" ht="13.5">
      <c r="B24" s="7" t="s">
        <v>7</v>
      </c>
      <c r="C24" s="8">
        <v>0.0020833333333333337</v>
      </c>
      <c r="D24" s="8">
        <v>0</v>
      </c>
      <c r="E24" s="8">
        <v>0.0020833333333333337</v>
      </c>
      <c r="F24" s="8">
        <v>0</v>
      </c>
      <c r="G24" s="8">
        <v>0.0020833333333333337</v>
      </c>
      <c r="H24" s="8">
        <v>0.001388888888888889</v>
      </c>
      <c r="I24" s="8">
        <v>0.0020833333333333337</v>
      </c>
      <c r="J24" s="12">
        <f>SUM(C24:I24)</f>
        <v>0.009722222222222224</v>
      </c>
    </row>
    <row r="25" spans="2:10" ht="13.5">
      <c r="B25" s="9" t="s">
        <v>5</v>
      </c>
      <c r="C25" s="8">
        <f aca="true" t="shared" si="2" ref="C25:I25">SUM(C23:C24)</f>
        <v>0.0020833333333333337</v>
      </c>
      <c r="D25" s="8">
        <f t="shared" si="2"/>
        <v>0.003472222222222222</v>
      </c>
      <c r="E25" s="8">
        <f t="shared" si="2"/>
        <v>0.002314814814814815</v>
      </c>
      <c r="F25" s="8">
        <f t="shared" si="2"/>
        <v>0.003472222222222222</v>
      </c>
      <c r="G25" s="8">
        <f t="shared" si="2"/>
        <v>0.002314814814814815</v>
      </c>
      <c r="H25" s="8">
        <f t="shared" si="2"/>
        <v>0.001388888888888889</v>
      </c>
      <c r="I25" s="8">
        <f t="shared" si="2"/>
        <v>0.0020833333333333337</v>
      </c>
      <c r="J25" s="14">
        <f>SUM(J23:J24)</f>
        <v>0.01712962962962963</v>
      </c>
    </row>
    <row r="27" spans="2:10" ht="13.5">
      <c r="B27" s="5" t="s">
        <v>3</v>
      </c>
      <c r="C27" s="5" t="s">
        <v>11</v>
      </c>
      <c r="D27" s="5"/>
      <c r="E27" s="5"/>
      <c r="F27" s="5"/>
      <c r="G27" s="5"/>
      <c r="H27" s="5"/>
      <c r="I27" s="5"/>
      <c r="J27" s="5" t="s">
        <v>5</v>
      </c>
    </row>
    <row r="28" spans="2:10" ht="13.5">
      <c r="B28" s="5"/>
      <c r="C28" s="6">
        <v>1</v>
      </c>
      <c r="D28" s="5">
        <v>2</v>
      </c>
      <c r="E28" s="6">
        <v>3</v>
      </c>
      <c r="F28" s="5">
        <v>4</v>
      </c>
      <c r="G28" s="6">
        <v>5</v>
      </c>
      <c r="H28" s="5">
        <v>6</v>
      </c>
      <c r="I28" s="5">
        <v>7</v>
      </c>
      <c r="J28" s="5"/>
    </row>
    <row r="29" spans="2:10" ht="13.5">
      <c r="B29" s="7" t="s">
        <v>6</v>
      </c>
      <c r="C29" s="8">
        <v>0.003472222222222222</v>
      </c>
      <c r="D29" s="8">
        <v>0.00023148148148148146</v>
      </c>
      <c r="E29" s="8">
        <v>0.003472222222222222</v>
      </c>
      <c r="F29" s="8">
        <v>0.00023148148148148146</v>
      </c>
      <c r="G29" s="8">
        <v>0.003472222222222222</v>
      </c>
      <c r="H29" s="8">
        <v>0</v>
      </c>
      <c r="I29" s="8">
        <v>0</v>
      </c>
      <c r="J29" s="12">
        <f>SUM(C29:I29)</f>
        <v>0.010879629629629628</v>
      </c>
    </row>
    <row r="30" spans="2:10" ht="13.5">
      <c r="B30" s="7" t="s">
        <v>7</v>
      </c>
      <c r="C30" s="8">
        <v>0</v>
      </c>
      <c r="D30" s="8">
        <v>0.0020833333333333337</v>
      </c>
      <c r="E30" s="8">
        <v>0</v>
      </c>
      <c r="F30" s="8">
        <v>0.0020833333333333337</v>
      </c>
      <c r="G30" s="8">
        <v>0</v>
      </c>
      <c r="H30" s="8">
        <v>0.001388888888888889</v>
      </c>
      <c r="I30" s="8">
        <v>0.001388888888888889</v>
      </c>
      <c r="J30" s="12">
        <f>SUM(C30:I30)</f>
        <v>0.006944444444444446</v>
      </c>
    </row>
    <row r="31" spans="2:10" ht="13.5">
      <c r="B31" s="9" t="s">
        <v>5</v>
      </c>
      <c r="C31" s="8">
        <f aca="true" t="shared" si="3" ref="C31:I31">SUM(C29:C30)</f>
        <v>0.003472222222222222</v>
      </c>
      <c r="D31" s="8">
        <f t="shared" si="3"/>
        <v>0.002314814814814815</v>
      </c>
      <c r="E31" s="8">
        <f t="shared" si="3"/>
        <v>0.003472222222222222</v>
      </c>
      <c r="F31" s="8">
        <f t="shared" si="3"/>
        <v>0.002314814814814815</v>
      </c>
      <c r="G31" s="8">
        <f t="shared" si="3"/>
        <v>0.003472222222222222</v>
      </c>
      <c r="H31" s="8">
        <f t="shared" si="3"/>
        <v>0.001388888888888889</v>
      </c>
      <c r="I31" s="8">
        <f t="shared" si="3"/>
        <v>0.001388888888888889</v>
      </c>
      <c r="J31" s="14">
        <f aca="true" t="shared" si="4" ref="J31">SUM(J29:J30)</f>
        <v>0.017824074074074076</v>
      </c>
    </row>
    <row r="33" spans="2:10" ht="13.5">
      <c r="B33" s="5" t="s">
        <v>3</v>
      </c>
      <c r="C33" s="5" t="s">
        <v>12</v>
      </c>
      <c r="D33" s="5"/>
      <c r="E33" s="5"/>
      <c r="F33" s="5"/>
      <c r="G33" s="5"/>
      <c r="H33" s="5"/>
      <c r="I33" s="5"/>
      <c r="J33" s="5" t="s">
        <v>5</v>
      </c>
    </row>
    <row r="34" spans="2:10" ht="13.5">
      <c r="B34" s="5"/>
      <c r="C34" s="5">
        <v>1</v>
      </c>
      <c r="D34" s="6">
        <v>2</v>
      </c>
      <c r="E34" s="5">
        <v>3</v>
      </c>
      <c r="F34" s="6">
        <v>4</v>
      </c>
      <c r="G34" s="5">
        <v>5</v>
      </c>
      <c r="H34" s="5">
        <v>6</v>
      </c>
      <c r="I34" s="5">
        <v>7</v>
      </c>
      <c r="J34" s="5"/>
    </row>
    <row r="35" spans="2:10" ht="13.5">
      <c r="B35" s="7" t="s">
        <v>6</v>
      </c>
      <c r="C35" s="8">
        <v>0.00023148148148148146</v>
      </c>
      <c r="D35" s="8">
        <v>0.003472222222222222</v>
      </c>
      <c r="E35" s="8">
        <v>0.00023148148148148146</v>
      </c>
      <c r="F35" s="8">
        <v>0.003472222222222222</v>
      </c>
      <c r="G35" s="8">
        <v>0</v>
      </c>
      <c r="H35" s="8">
        <v>0</v>
      </c>
      <c r="I35" s="8">
        <v>0</v>
      </c>
      <c r="J35" s="12">
        <f>SUM(C35:I35)</f>
        <v>0.007407407407407408</v>
      </c>
    </row>
    <row r="36" spans="2:10" ht="13.5">
      <c r="B36" s="7" t="s">
        <v>7</v>
      </c>
      <c r="C36" s="8">
        <v>0.0020833333333333337</v>
      </c>
      <c r="D36" s="8">
        <v>0</v>
      </c>
      <c r="E36" s="8">
        <v>0.0020833333333333337</v>
      </c>
      <c r="F36" s="8">
        <v>0</v>
      </c>
      <c r="G36" s="8">
        <v>0.0020833333333333337</v>
      </c>
      <c r="H36" s="8">
        <v>0.001388888888888889</v>
      </c>
      <c r="I36" s="8">
        <v>0.0020833333333333337</v>
      </c>
      <c r="J36" s="12">
        <f>SUM(C36:I36)</f>
        <v>0.009722222222222224</v>
      </c>
    </row>
    <row r="37" spans="2:10" ht="13.5">
      <c r="B37" s="9" t="s">
        <v>5</v>
      </c>
      <c r="C37" s="8">
        <f aca="true" t="shared" si="5" ref="C37:I37">SUM(C35:C36)</f>
        <v>0.002314814814814815</v>
      </c>
      <c r="D37" s="8">
        <f t="shared" si="5"/>
        <v>0.003472222222222222</v>
      </c>
      <c r="E37" s="8">
        <f t="shared" si="5"/>
        <v>0.002314814814814815</v>
      </c>
      <c r="F37" s="8">
        <f t="shared" si="5"/>
        <v>0.003472222222222222</v>
      </c>
      <c r="G37" s="8">
        <f t="shared" si="5"/>
        <v>0.0020833333333333337</v>
      </c>
      <c r="H37" s="8">
        <f t="shared" si="5"/>
        <v>0.001388888888888889</v>
      </c>
      <c r="I37" s="8">
        <f t="shared" si="5"/>
        <v>0.0020833333333333337</v>
      </c>
      <c r="J37" s="14">
        <f aca="true" t="shared" si="6" ref="J37">SUM(J35:J36)</f>
        <v>0.017129629629629634</v>
      </c>
    </row>
    <row r="39" spans="2:10" ht="13.5">
      <c r="B39" s="5" t="s">
        <v>3</v>
      </c>
      <c r="C39" s="5" t="s">
        <v>13</v>
      </c>
      <c r="D39" s="5"/>
      <c r="E39" s="5"/>
      <c r="F39" s="5"/>
      <c r="G39" s="5"/>
      <c r="H39" s="5"/>
      <c r="I39" s="5"/>
      <c r="J39" s="5" t="s">
        <v>5</v>
      </c>
    </row>
    <row r="40" spans="2:10" ht="13.5">
      <c r="B40" s="5"/>
      <c r="C40" s="5">
        <v>1</v>
      </c>
      <c r="D40" s="6">
        <v>2</v>
      </c>
      <c r="E40" s="5">
        <v>3</v>
      </c>
      <c r="F40" s="6">
        <v>4</v>
      </c>
      <c r="G40" s="5">
        <v>5</v>
      </c>
      <c r="H40" s="5">
        <v>6</v>
      </c>
      <c r="I40" s="5">
        <v>7</v>
      </c>
      <c r="J40" s="5"/>
    </row>
    <row r="41" spans="2:10" ht="13.5">
      <c r="B41" s="7" t="s">
        <v>6</v>
      </c>
      <c r="C41" s="8">
        <v>0.00023148148148148146</v>
      </c>
      <c r="D41" s="8">
        <v>0.003472222222222222</v>
      </c>
      <c r="E41" s="8">
        <v>0</v>
      </c>
      <c r="F41" s="8">
        <v>0.003472222222222222</v>
      </c>
      <c r="G41" s="8">
        <v>0.00023148148148148146</v>
      </c>
      <c r="H41" s="8">
        <v>0</v>
      </c>
      <c r="I41" s="8">
        <v>0</v>
      </c>
      <c r="J41" s="12">
        <f>SUM(C41:I41)</f>
        <v>0.007407407407407408</v>
      </c>
    </row>
    <row r="42" spans="2:10" ht="13.5">
      <c r="B42" s="7" t="s">
        <v>7</v>
      </c>
      <c r="C42" s="8">
        <v>0.0020833333333333337</v>
      </c>
      <c r="D42" s="8">
        <v>0</v>
      </c>
      <c r="E42" s="8">
        <v>0.0020833333333333337</v>
      </c>
      <c r="F42" s="8">
        <v>0</v>
      </c>
      <c r="G42" s="8">
        <v>0.0020833333333333337</v>
      </c>
      <c r="H42" s="8">
        <v>0.001388888888888889</v>
      </c>
      <c r="I42" s="8">
        <v>0.0020833333333333337</v>
      </c>
      <c r="J42" s="12">
        <f>SUM(C42:I42)</f>
        <v>0.009722222222222224</v>
      </c>
    </row>
    <row r="43" spans="2:10" ht="13.5">
      <c r="B43" s="9" t="s">
        <v>5</v>
      </c>
      <c r="C43" s="8">
        <f aca="true" t="shared" si="7" ref="C43:I43">SUM(C41:C42)</f>
        <v>0.002314814814814815</v>
      </c>
      <c r="D43" s="8">
        <f t="shared" si="7"/>
        <v>0.003472222222222222</v>
      </c>
      <c r="E43" s="8">
        <f t="shared" si="7"/>
        <v>0.0020833333333333337</v>
      </c>
      <c r="F43" s="8">
        <f t="shared" si="7"/>
        <v>0.003472222222222222</v>
      </c>
      <c r="G43" s="8">
        <f t="shared" si="7"/>
        <v>0.002314814814814815</v>
      </c>
      <c r="H43" s="8">
        <f t="shared" si="7"/>
        <v>0.001388888888888889</v>
      </c>
      <c r="I43" s="8">
        <f t="shared" si="7"/>
        <v>0.0020833333333333337</v>
      </c>
      <c r="J43" s="14">
        <f aca="true" t="shared" si="8" ref="J43">SUM(J41:J42)</f>
        <v>0.017129629629629634</v>
      </c>
    </row>
  </sheetData>
  <mergeCells count="22">
    <mergeCell ref="B2:J2"/>
    <mergeCell ref="B3:J3"/>
    <mergeCell ref="B5:J5"/>
    <mergeCell ref="B7:B8"/>
    <mergeCell ref="C7:I7"/>
    <mergeCell ref="J7:J8"/>
    <mergeCell ref="B15:B16"/>
    <mergeCell ref="C15:I15"/>
    <mergeCell ref="J15:J16"/>
    <mergeCell ref="L15:L16"/>
    <mergeCell ref="B21:B22"/>
    <mergeCell ref="C21:I21"/>
    <mergeCell ref="J21:J22"/>
    <mergeCell ref="B27:B28"/>
    <mergeCell ref="C27:I27"/>
    <mergeCell ref="J27:J28"/>
    <mergeCell ref="B33:B34"/>
    <mergeCell ref="C33:I33"/>
    <mergeCell ref="J33:J34"/>
    <mergeCell ref="B39:B40"/>
    <mergeCell ref="C39:I39"/>
    <mergeCell ref="J39:J40"/>
  </mergeCells>
  <printOptions/>
  <pageMargins left="0.7" right="0.7" top="0.75" bottom="0.75" header="0.5118055555555555" footer="0.5118055555555555"/>
  <pageSetup horizontalDpi="300" verticalDpi="300" orientation="portrait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B2:J42"/>
  <sheetViews>
    <sheetView zoomScale="85" zoomScaleNormal="85" zoomScaleSheetLayoutView="75" workbookViewId="0" topLeftCell="A1">
      <selection activeCell="A1" sqref="A1"/>
    </sheetView>
  </sheetViews>
  <sheetFormatPr defaultColWidth="11.421875" defaultRowHeight="12.75"/>
  <cols>
    <col min="1" max="1" width="11.421875" style="2" customWidth="1"/>
    <col min="2" max="2" width="19.00390625" style="2" customWidth="1"/>
    <col min="3" max="3" width="42.57421875" style="2" customWidth="1"/>
    <col min="4" max="4" width="27.7109375" style="2" customWidth="1"/>
    <col min="5" max="5" width="19.57421875" style="2" customWidth="1"/>
    <col min="6" max="7" width="20.28125" style="2" customWidth="1"/>
    <col min="8" max="8" width="16.7109375" style="2" customWidth="1"/>
    <col min="9" max="16384" width="11.421875" style="2" customWidth="1"/>
  </cols>
  <sheetData>
    <row r="2" spans="2:10" ht="19.5">
      <c r="B2" s="3" t="s">
        <v>0</v>
      </c>
      <c r="C2" s="3"/>
      <c r="D2" s="3"/>
      <c r="E2" s="3"/>
      <c r="F2" s="3"/>
      <c r="G2" s="3"/>
      <c r="H2" s="3"/>
      <c r="I2" s="3"/>
      <c r="J2" s="3"/>
    </row>
    <row r="3" spans="2:10" ht="19.5">
      <c r="B3" s="3" t="s">
        <v>1</v>
      </c>
      <c r="C3" s="3"/>
      <c r="D3" s="3"/>
      <c r="E3" s="3"/>
      <c r="F3" s="3"/>
      <c r="G3" s="3"/>
      <c r="H3" s="3"/>
      <c r="I3" s="3"/>
      <c r="J3" s="3"/>
    </row>
    <row r="5" spans="2:10" ht="84.75" customHeight="1">
      <c r="B5" s="15" t="s">
        <v>14</v>
      </c>
      <c r="C5" s="15"/>
      <c r="D5" s="15"/>
      <c r="E5" s="15"/>
      <c r="F5" s="15"/>
      <c r="G5" s="15"/>
      <c r="H5" s="15"/>
      <c r="I5" s="15"/>
      <c r="J5" s="15"/>
    </row>
    <row r="7" spans="2:5" ht="13.5">
      <c r="B7" s="16" t="s">
        <v>15</v>
      </c>
      <c r="C7" s="16"/>
      <c r="D7" s="16"/>
      <c r="E7" s="16"/>
    </row>
    <row r="8" spans="2:5" ht="13.5">
      <c r="B8" s="17" t="s">
        <v>16</v>
      </c>
      <c r="C8" s="17" t="s">
        <v>17</v>
      </c>
      <c r="D8" s="17"/>
      <c r="E8" s="17" t="s">
        <v>5</v>
      </c>
    </row>
    <row r="9" spans="2:5" ht="13.5">
      <c r="B9" s="17"/>
      <c r="C9" s="17" t="s">
        <v>18</v>
      </c>
      <c r="D9" s="17" t="s">
        <v>19</v>
      </c>
      <c r="E9" s="17"/>
    </row>
    <row r="10" spans="2:5" ht="13.5">
      <c r="B10" s="18" t="s">
        <v>20</v>
      </c>
      <c r="C10" s="19">
        <f>COUNTIF('RADIO EDOS'!#REF!,"PT")</f>
        <v>72</v>
      </c>
      <c r="D10" s="19">
        <f>COUNTIF('RADIO EDOS'!#REF!,"PT")</f>
        <v>72</v>
      </c>
      <c r="E10" s="20">
        <f aca="true" t="shared" si="0" ref="E10:E21">SUM(C10:D10)</f>
        <v>144</v>
      </c>
    </row>
    <row r="11" spans="2:5" ht="13.5">
      <c r="B11" s="18" t="s">
        <v>21</v>
      </c>
      <c r="C11" s="19">
        <f>COUNTIF('RADIO EDOS'!#REF!,"PRD")</f>
        <v>72</v>
      </c>
      <c r="D11" s="19">
        <f>COUNTIF('RADIO EDOS'!#REF!,"PRD")</f>
        <v>72</v>
      </c>
      <c r="E11" s="20">
        <f t="shared" si="0"/>
        <v>144</v>
      </c>
    </row>
    <row r="12" spans="2:5" ht="13.5">
      <c r="B12" s="18" t="s">
        <v>22</v>
      </c>
      <c r="C12" s="19">
        <f>COUNTIF('RADIO EDOS'!#REF!,"PNA")</f>
        <v>72</v>
      </c>
      <c r="D12" s="19">
        <f>COUNTIF('RADIO EDOS'!#REF!,"PNA")</f>
        <v>72</v>
      </c>
      <c r="E12" s="20">
        <f t="shared" si="0"/>
        <v>144</v>
      </c>
    </row>
    <row r="13" spans="2:5" ht="13.5">
      <c r="B13" s="18" t="s">
        <v>23</v>
      </c>
      <c r="C13" s="19">
        <f>COUNTIF('RADIO EDOS'!#REF!,"PRI")</f>
        <v>72</v>
      </c>
      <c r="D13" s="19">
        <f>COUNTIF('RADIO EDOS'!#REF!,"PRI")</f>
        <v>72</v>
      </c>
      <c r="E13" s="20">
        <f t="shared" si="0"/>
        <v>144</v>
      </c>
    </row>
    <row r="14" spans="2:5" ht="13.5">
      <c r="B14" s="18" t="s">
        <v>24</v>
      </c>
      <c r="C14" s="19">
        <f>COUNTIF('RADIO EDOS'!#REF!,"CONV")</f>
        <v>72</v>
      </c>
      <c r="D14" s="19">
        <f>COUNTIF('RADIO EDOS'!#REF!,"CONV")</f>
        <v>72</v>
      </c>
      <c r="E14" s="20">
        <f t="shared" si="0"/>
        <v>144</v>
      </c>
    </row>
    <row r="15" spans="2:5" ht="13.5">
      <c r="B15" s="18" t="s">
        <v>25</v>
      </c>
      <c r="C15" s="19">
        <f>COUNTIF('RADIO EDOS'!#REF!,"PAN")</f>
        <v>72</v>
      </c>
      <c r="D15" s="19">
        <f>COUNTIF('RADIO EDOS'!#REF!,"PAN")</f>
        <v>72</v>
      </c>
      <c r="E15" s="20">
        <f t="shared" si="0"/>
        <v>144</v>
      </c>
    </row>
    <row r="16" spans="2:5" ht="13.5">
      <c r="B16" s="18" t="s">
        <v>26</v>
      </c>
      <c r="C16" s="19">
        <f>COUNTIF('RADIO EDOS'!#REF!,"PVEM")</f>
        <v>72</v>
      </c>
      <c r="D16" s="19">
        <f>COUNTIF('RADIO EDOS'!#REF!,"PVEM")</f>
        <v>72</v>
      </c>
      <c r="E16" s="20">
        <f t="shared" si="0"/>
        <v>144</v>
      </c>
    </row>
    <row r="17" spans="2:5" ht="13.5">
      <c r="B17" s="18" t="s">
        <v>27</v>
      </c>
      <c r="C17" s="19">
        <f>COUNTIF('RADIO EDOS'!#REF!,"L-PAC")</f>
        <v>72</v>
      </c>
      <c r="D17" s="19">
        <f>COUNTIF('RADIO EDOS'!#REF!,"L-PAC")</f>
        <v>72</v>
      </c>
      <c r="E17" s="20">
        <f t="shared" si="0"/>
        <v>144</v>
      </c>
    </row>
    <row r="18" spans="2:5" ht="13.5">
      <c r="B18" s="18" t="s">
        <v>28</v>
      </c>
      <c r="C18" s="19">
        <f>COUNTIF('RADIO EDOS'!#REF!,"L-PS")</f>
        <v>72</v>
      </c>
      <c r="D18" s="19">
        <f>COUNTIF('RADIO EDOS'!#REF!,"L-PS")</f>
        <v>72</v>
      </c>
      <c r="E18" s="20">
        <f t="shared" si="0"/>
        <v>144</v>
      </c>
    </row>
    <row r="19" spans="2:5" ht="13.5">
      <c r="B19" s="18" t="s">
        <v>29</v>
      </c>
      <c r="C19" s="19">
        <f>COUNTIF('RADIO EDOS'!#REF!,"L-PPT")</f>
        <v>72</v>
      </c>
      <c r="D19" s="19">
        <f>COUNTIF('RADIO EDOS'!#REF!,"L-PPT")</f>
        <v>72</v>
      </c>
      <c r="E19" s="20">
        <f t="shared" si="0"/>
        <v>144</v>
      </c>
    </row>
    <row r="20" spans="2:5" ht="13.5">
      <c r="B20" s="18" t="s">
        <v>30</v>
      </c>
      <c r="C20" s="19">
        <f>COUNTIF('RADIO EDOS'!#REF!,"L-PLT")</f>
        <v>72</v>
      </c>
      <c r="D20" s="19">
        <f>COUNTIF('RADIO EDOS'!#REF!,"L-PLT")</f>
        <v>72</v>
      </c>
      <c r="E20" s="20">
        <f t="shared" si="0"/>
        <v>144</v>
      </c>
    </row>
    <row r="21" spans="2:5" ht="13.5">
      <c r="B21" s="18" t="s">
        <v>31</v>
      </c>
      <c r="C21" s="19">
        <f>COUNTIF('RADIO EDOS'!#REF!,"L-PPT")</f>
        <v>72</v>
      </c>
      <c r="D21" s="19">
        <f>COUNTIF('RADIO EDOS'!#REF!,"L-PPT")</f>
        <v>72</v>
      </c>
      <c r="E21" s="20">
        <f t="shared" si="0"/>
        <v>144</v>
      </c>
    </row>
    <row r="22" spans="2:5" ht="13.5">
      <c r="B22" s="21" t="s">
        <v>5</v>
      </c>
      <c r="C22" s="20">
        <f>SUM(C10:C21)</f>
        <v>864</v>
      </c>
      <c r="D22" s="20">
        <f>SUM(D10:D21)</f>
        <v>864</v>
      </c>
      <c r="E22" s="21"/>
    </row>
    <row r="24" spans="2:3" ht="13.5">
      <c r="B24" s="17" t="s">
        <v>32</v>
      </c>
      <c r="C24" s="17"/>
    </row>
    <row r="25" spans="2:3" ht="13.5">
      <c r="B25" s="17" t="s">
        <v>16</v>
      </c>
      <c r="C25" s="17" t="s">
        <v>33</v>
      </c>
    </row>
    <row r="26" spans="2:3" ht="13.5">
      <c r="B26" s="17"/>
      <c r="C26" s="17" t="s">
        <v>34</v>
      </c>
    </row>
    <row r="27" spans="2:3" ht="13.5">
      <c r="B27" s="18" t="s">
        <v>20</v>
      </c>
      <c r="C27" s="19">
        <f>COUNTIF('PERM RADIO-TV EDOS'!D$15:IP$19,"PT")</f>
        <v>3</v>
      </c>
    </row>
    <row r="28" spans="2:3" ht="13.5">
      <c r="B28" s="18" t="s">
        <v>21</v>
      </c>
      <c r="C28" s="19">
        <f>COUNTIF('PERM RADIO-TV EDOS'!D$15:IP$19,"PRD")</f>
        <v>3</v>
      </c>
    </row>
    <row r="29" spans="2:3" ht="13.5">
      <c r="B29" s="18" t="s">
        <v>22</v>
      </c>
      <c r="C29" s="19">
        <f>COUNTIF('PERM RADIO-TV EDOS'!D$15:IP$19,"PNA")</f>
        <v>3</v>
      </c>
    </row>
    <row r="30" spans="2:3" ht="13.5">
      <c r="B30" s="18" t="s">
        <v>23</v>
      </c>
      <c r="C30" s="19">
        <f>COUNTIF('PERM RADIO-TV EDOS'!D$15:IP$19,"PRI")</f>
        <v>3</v>
      </c>
    </row>
    <row r="31" spans="2:3" ht="13.5">
      <c r="B31" s="18" t="s">
        <v>24</v>
      </c>
      <c r="C31" s="19">
        <f>COUNTIF('PERM RADIO-TV EDOS'!D$15:IP$19,"CONV")</f>
        <v>3</v>
      </c>
    </row>
    <row r="32" spans="2:3" ht="13.5">
      <c r="B32" s="18" t="s">
        <v>25</v>
      </c>
      <c r="C32" s="19">
        <f>COUNTIF('PERM RADIO-TV EDOS'!D$15:IP$19,"PAN")</f>
        <v>3</v>
      </c>
    </row>
    <row r="33" spans="2:3" ht="13.5">
      <c r="B33" s="18" t="s">
        <v>26</v>
      </c>
      <c r="C33" s="19">
        <f>COUNTIF('PERM RADIO-TV EDOS'!D$15:IP$19,"PVEM")</f>
        <v>3</v>
      </c>
    </row>
    <row r="34" spans="2:6" ht="13.5">
      <c r="B34" s="18" t="s">
        <v>27</v>
      </c>
      <c r="C34" s="19">
        <f>COUNTIF('PERM RADIO-TV EDOS'!D$15:IP$19,"L-PAC")</f>
        <v>3</v>
      </c>
      <c r="D34" s="22"/>
      <c r="E34" s="22"/>
      <c r="F34" s="22"/>
    </row>
    <row r="35" spans="2:6" ht="13.5">
      <c r="B35" s="18" t="s">
        <v>28</v>
      </c>
      <c r="C35" s="19">
        <f>COUNTIF('PERM RADIO-TV EDOS'!D$15:IP$19,"L-PS")</f>
        <v>3</v>
      </c>
      <c r="D35" s="22"/>
      <c r="E35" s="22"/>
      <c r="F35" s="22"/>
    </row>
    <row r="36" spans="2:6" ht="13.5">
      <c r="B36" s="18" t="s">
        <v>29</v>
      </c>
      <c r="C36" s="19">
        <f>COUNTIF('PERM RADIO-TV EDOS'!D$15:IP$19,"L-PP")</f>
        <v>3</v>
      </c>
      <c r="D36" s="23"/>
      <c r="E36" s="24"/>
      <c r="F36" s="22"/>
    </row>
    <row r="37" spans="2:6" ht="13.5">
      <c r="B37" s="18" t="s">
        <v>30</v>
      </c>
      <c r="C37" s="19">
        <f>COUNTIF('PERM RADIO-TV EDOS'!D$15:IP$19,"L-PLT")</f>
        <v>3</v>
      </c>
      <c r="D37" s="23"/>
      <c r="E37" s="24"/>
      <c r="F37" s="22"/>
    </row>
    <row r="38" spans="2:6" ht="13.5">
      <c r="B38" s="18" t="s">
        <v>31</v>
      </c>
      <c r="C38" s="19">
        <f>COUNTIF('PERM RADIO-TV EDOS'!D$15:IP$19,"L-PPT")</f>
        <v>3</v>
      </c>
      <c r="D38" s="23"/>
      <c r="E38" s="24"/>
      <c r="F38" s="22"/>
    </row>
    <row r="39" spans="2:6" ht="13.5">
      <c r="B39" s="21" t="s">
        <v>5</v>
      </c>
      <c r="C39" s="20">
        <f>SUM(C27:C38)</f>
        <v>36</v>
      </c>
      <c r="D39" s="22"/>
      <c r="E39" s="22"/>
      <c r="F39" s="22"/>
    </row>
    <row r="40" spans="8:10" ht="13.5">
      <c r="H40" s="22"/>
      <c r="I40" s="22"/>
      <c r="J40" s="22"/>
    </row>
    <row r="41" spans="8:10" ht="13.5">
      <c r="H41" s="22"/>
      <c r="I41" s="22"/>
      <c r="J41" s="22"/>
    </row>
    <row r="42" spans="8:10" ht="13.5">
      <c r="H42" s="22"/>
      <c r="I42" s="22"/>
      <c r="J42" s="22"/>
    </row>
  </sheetData>
  <mergeCells count="9">
    <mergeCell ref="B2:J2"/>
    <mergeCell ref="B3:J3"/>
    <mergeCell ref="B5:J5"/>
    <mergeCell ref="B7:E7"/>
    <mergeCell ref="B8:B9"/>
    <mergeCell ref="C8:D8"/>
    <mergeCell ref="E8:E9"/>
    <mergeCell ref="B24:C24"/>
    <mergeCell ref="B25:B26"/>
  </mergeCells>
  <printOptions horizontalCentered="1"/>
  <pageMargins left="0.7083333333333334" right="0.7083333333333334" top="0.7479166666666667" bottom="0.7479166666666667" header="0.5118055555555555" footer="0.5118055555555555"/>
  <pageSetup horizontalDpi="300" verticalDpi="300" orientation="landscape" scale="56"/>
</worksheet>
</file>

<file path=xl/worksheets/sheet3.xml><?xml version="1.0" encoding="utf-8"?>
<worksheet xmlns="http://schemas.openxmlformats.org/spreadsheetml/2006/main" xmlns:r="http://schemas.openxmlformats.org/officeDocument/2006/relationships">
  <dimension ref="B2:J40"/>
  <sheetViews>
    <sheetView zoomScale="85" zoomScaleNormal="85" workbookViewId="0" topLeftCell="A1">
      <selection activeCell="A1" sqref="A1"/>
    </sheetView>
  </sheetViews>
  <sheetFormatPr defaultColWidth="11.421875" defaultRowHeight="12.75"/>
  <cols>
    <col min="1" max="1" width="10.7109375" style="1" customWidth="1"/>
    <col min="2" max="2" width="19.00390625" style="1" customWidth="1"/>
    <col min="3" max="3" width="42.57421875" style="1" customWidth="1"/>
    <col min="4" max="4" width="27.7109375" style="1" customWidth="1"/>
    <col min="5" max="5" width="19.57421875" style="1" customWidth="1"/>
    <col min="6" max="7" width="20.28125" style="1" customWidth="1"/>
    <col min="8" max="8" width="16.7109375" style="1" customWidth="1"/>
    <col min="9" max="16384" width="10.7109375" style="1" customWidth="1"/>
  </cols>
  <sheetData>
    <row r="2" spans="2:10" ht="19.5">
      <c r="B2" s="25" t="s">
        <v>0</v>
      </c>
      <c r="C2" s="25"/>
      <c r="D2" s="25"/>
      <c r="E2" s="25"/>
      <c r="F2" s="25"/>
      <c r="G2" s="25"/>
      <c r="H2" s="25"/>
      <c r="I2" s="25"/>
      <c r="J2" s="25"/>
    </row>
    <row r="3" spans="2:10" ht="19.5">
      <c r="B3" s="25" t="s">
        <v>1</v>
      </c>
      <c r="C3" s="25"/>
      <c r="D3" s="25"/>
      <c r="E3" s="25"/>
      <c r="F3" s="25"/>
      <c r="G3" s="25"/>
      <c r="H3" s="25"/>
      <c r="I3" s="25"/>
      <c r="J3" s="25"/>
    </row>
    <row r="5" spans="2:10" ht="90" customHeight="1">
      <c r="B5" s="4" t="s">
        <v>35</v>
      </c>
      <c r="C5" s="4"/>
      <c r="D5" s="4"/>
      <c r="E5" s="4"/>
      <c r="F5" s="4"/>
      <c r="G5" s="4"/>
      <c r="H5" s="4"/>
      <c r="I5" s="4"/>
      <c r="J5" s="4"/>
    </row>
    <row r="7" spans="2:5" s="2" customFormat="1" ht="13.5">
      <c r="B7" s="16" t="s">
        <v>15</v>
      </c>
      <c r="C7" s="16"/>
      <c r="D7" s="16"/>
      <c r="E7" s="16"/>
    </row>
    <row r="8" spans="2:5" s="2" customFormat="1" ht="13.5">
      <c r="B8" s="17" t="s">
        <v>16</v>
      </c>
      <c r="C8" s="17" t="s">
        <v>17</v>
      </c>
      <c r="D8" s="17"/>
      <c r="E8" s="17" t="s">
        <v>5</v>
      </c>
    </row>
    <row r="9" spans="2:5" s="2" customFormat="1" ht="13.5">
      <c r="B9" s="17"/>
      <c r="C9" s="17" t="s">
        <v>18</v>
      </c>
      <c r="D9" s="17" t="s">
        <v>19</v>
      </c>
      <c r="E9" s="17"/>
    </row>
    <row r="10" spans="2:5" ht="13.5">
      <c r="B10" s="7" t="s">
        <v>20</v>
      </c>
      <c r="C10" s="26">
        <f>COUNTIF('RADIO EDOS'!#REF!,"PT")</f>
        <v>6</v>
      </c>
      <c r="D10" s="26">
        <f>COUNTIF('RADIO EDOS'!#REF!,"PT")</f>
        <v>6</v>
      </c>
      <c r="E10" s="26">
        <f aca="true" t="shared" si="0" ref="E10:E21">SUM(C10:D10)</f>
        <v>12</v>
      </c>
    </row>
    <row r="11" spans="2:5" ht="13.5">
      <c r="B11" s="7" t="s">
        <v>21</v>
      </c>
      <c r="C11" s="26">
        <f>COUNTIF('RADIO EDOS'!#REF!,"PRD")</f>
        <v>6</v>
      </c>
      <c r="D11" s="26">
        <f>COUNTIF('RADIO EDOS'!#REF!,"PRD")</f>
        <v>6</v>
      </c>
      <c r="E11" s="26">
        <f>SUM(C11:D11)</f>
        <v>12</v>
      </c>
    </row>
    <row r="12" spans="2:5" ht="13.5">
      <c r="B12" s="7" t="s">
        <v>22</v>
      </c>
      <c r="C12" s="26">
        <f>COUNTIF('RADIO EDOS'!#REF!,"PNA")</f>
        <v>6</v>
      </c>
      <c r="D12" s="26">
        <f>COUNTIF('RADIO EDOS'!#REF!,"PNA")</f>
        <v>6</v>
      </c>
      <c r="E12" s="26">
        <f t="shared" si="0"/>
        <v>12</v>
      </c>
    </row>
    <row r="13" spans="2:5" ht="13.5">
      <c r="B13" s="7" t="s">
        <v>23</v>
      </c>
      <c r="C13" s="26">
        <f>COUNTIF('RADIO EDOS'!#REF!,"PRI")</f>
        <v>6</v>
      </c>
      <c r="D13" s="26">
        <f>COUNTIF('RADIO EDOS'!#REF!,"PRI")</f>
        <v>6</v>
      </c>
      <c r="E13" s="26">
        <f t="shared" si="0"/>
        <v>12</v>
      </c>
    </row>
    <row r="14" spans="2:5" ht="13.5">
      <c r="B14" s="7" t="s">
        <v>24</v>
      </c>
      <c r="C14" s="26">
        <f>COUNTIF('RADIO EDOS'!#REF!,"CONV")</f>
        <v>6</v>
      </c>
      <c r="D14" s="26">
        <f>COUNTIF('RADIO EDOS'!#REF!,"CONV")</f>
        <v>6</v>
      </c>
      <c r="E14" s="26">
        <f t="shared" si="0"/>
        <v>12</v>
      </c>
    </row>
    <row r="15" spans="2:5" ht="13.5">
      <c r="B15" s="7" t="s">
        <v>25</v>
      </c>
      <c r="C15" s="26">
        <f>COUNTIF('RADIO EDOS'!#REF!,"PAN")</f>
        <v>6</v>
      </c>
      <c r="D15" s="26">
        <f>COUNTIF('RADIO EDOS'!#REF!,"PAN")</f>
        <v>6</v>
      </c>
      <c r="E15" s="26">
        <f t="shared" si="0"/>
        <v>12</v>
      </c>
    </row>
    <row r="16" spans="2:5" ht="13.5">
      <c r="B16" s="7" t="s">
        <v>26</v>
      </c>
      <c r="C16" s="26">
        <f>COUNTIF('RADIO EDOS'!#REF!,"PVEM")</f>
        <v>6</v>
      </c>
      <c r="D16" s="26">
        <f>COUNTIF('RADIO EDOS'!#REF!,"PVEM")</f>
        <v>6</v>
      </c>
      <c r="E16" s="26">
        <f t="shared" si="0"/>
        <v>12</v>
      </c>
    </row>
    <row r="17" spans="2:5" ht="13.5">
      <c r="B17" s="7" t="s">
        <v>27</v>
      </c>
      <c r="C17" s="26">
        <f>COUNTIF('RADIO EDOS'!#REF!,"L-PAC")</f>
        <v>6</v>
      </c>
      <c r="D17" s="26">
        <f>COUNTIF('RADIO EDOS'!#REF!,"L-PAC")</f>
        <v>6</v>
      </c>
      <c r="E17" s="26">
        <f t="shared" si="0"/>
        <v>12</v>
      </c>
    </row>
    <row r="18" spans="2:5" ht="13.5">
      <c r="B18" s="7" t="s">
        <v>28</v>
      </c>
      <c r="C18" s="26">
        <f>COUNTIF('RADIO EDOS'!#REF!,"L-PS")</f>
        <v>6</v>
      </c>
      <c r="D18" s="26">
        <f>COUNTIF('RADIO EDOS'!#REF!,"L-PS")</f>
        <v>6</v>
      </c>
      <c r="E18" s="26">
        <f t="shared" si="0"/>
        <v>12</v>
      </c>
    </row>
    <row r="19" spans="2:5" s="2" customFormat="1" ht="13.5">
      <c r="B19" s="18" t="s">
        <v>29</v>
      </c>
      <c r="C19" s="26">
        <f>COUNTIF('RADIO EDOS'!#REF!,"L-PP")</f>
        <v>6</v>
      </c>
      <c r="D19" s="26">
        <f>COUNTIF('RADIO EDOS'!#REF!,"L-PP")</f>
        <v>6</v>
      </c>
      <c r="E19" s="26">
        <f t="shared" si="0"/>
        <v>12</v>
      </c>
    </row>
    <row r="20" spans="2:5" s="2" customFormat="1" ht="13.5">
      <c r="B20" s="18" t="s">
        <v>30</v>
      </c>
      <c r="C20" s="26">
        <f>COUNTIF('RADIO EDOS'!#REF!,"L-PLT")</f>
        <v>6</v>
      </c>
      <c r="D20" s="26">
        <f>COUNTIF('RADIO EDOS'!#REF!,"L-PLT")</f>
        <v>6</v>
      </c>
      <c r="E20" s="26">
        <f t="shared" si="0"/>
        <v>12</v>
      </c>
    </row>
    <row r="21" spans="2:5" s="2" customFormat="1" ht="13.5">
      <c r="B21" s="18" t="s">
        <v>31</v>
      </c>
      <c r="C21" s="26">
        <f>COUNTIF('RADIO EDOS'!#REF!,"L-PPT")</f>
        <v>6</v>
      </c>
      <c r="D21" s="26">
        <f>COUNTIF('RADIO EDOS'!#REF!,"L-PPT")</f>
        <v>6</v>
      </c>
      <c r="E21" s="26">
        <f t="shared" si="0"/>
        <v>12</v>
      </c>
    </row>
    <row r="22" spans="2:5" ht="13.5">
      <c r="B22" s="9" t="s">
        <v>5</v>
      </c>
      <c r="C22" s="26">
        <f>SUM(C10:C21)</f>
        <v>72</v>
      </c>
      <c r="D22" s="26">
        <f>SUM(D10:D21)</f>
        <v>72</v>
      </c>
      <c r="E22" s="9"/>
    </row>
    <row r="25" spans="2:3" s="2" customFormat="1" ht="13.5">
      <c r="B25" s="17" t="s">
        <v>32</v>
      </c>
      <c r="C25" s="17"/>
    </row>
    <row r="26" spans="2:3" s="2" customFormat="1" ht="13.5">
      <c r="B26" s="17" t="s">
        <v>16</v>
      </c>
      <c r="C26" s="17" t="s">
        <v>33</v>
      </c>
    </row>
    <row r="27" spans="2:3" s="2" customFormat="1" ht="13.5">
      <c r="B27" s="17"/>
      <c r="C27" s="17" t="s">
        <v>34</v>
      </c>
    </row>
    <row r="28" spans="2:3" ht="13.5">
      <c r="B28" s="7" t="s">
        <v>20</v>
      </c>
      <c r="C28" s="26">
        <f>COUNTIF('PERM RADIO-TV EDOS'!D$14:IP$14,"PT")</f>
        <v>4</v>
      </c>
    </row>
    <row r="29" spans="2:3" ht="13.5">
      <c r="B29" s="7" t="s">
        <v>21</v>
      </c>
      <c r="C29" s="26">
        <f>COUNTIF('PERM RADIO-TV EDOS'!D$14:IP$14,"PRD")</f>
        <v>4</v>
      </c>
    </row>
    <row r="30" spans="2:3" ht="13.5">
      <c r="B30" s="7" t="s">
        <v>22</v>
      </c>
      <c r="C30" s="26">
        <f>COUNTIF('PERM RADIO-TV EDOS'!D$14:IP$14,"PNA")</f>
        <v>4</v>
      </c>
    </row>
    <row r="31" spans="2:3" ht="13.5">
      <c r="B31" s="7" t="s">
        <v>23</v>
      </c>
      <c r="C31" s="26">
        <f>COUNTIF('PERM RADIO-TV EDOS'!D$14:IP$14,"PRI")</f>
        <v>4</v>
      </c>
    </row>
    <row r="32" spans="2:3" ht="13.5">
      <c r="B32" s="7" t="s">
        <v>24</v>
      </c>
      <c r="C32" s="26">
        <f>COUNTIF('PERM RADIO-TV EDOS'!D$14:IP$14,"CONV")</f>
        <v>4</v>
      </c>
    </row>
    <row r="33" spans="2:3" ht="13.5">
      <c r="B33" s="7" t="s">
        <v>25</v>
      </c>
      <c r="C33" s="26">
        <f>COUNTIF('PERM RADIO-TV EDOS'!D$14:IP$14,"PAN")</f>
        <v>4</v>
      </c>
    </row>
    <row r="34" spans="2:3" ht="13.5">
      <c r="B34" s="7" t="s">
        <v>26</v>
      </c>
      <c r="C34" s="26">
        <f>COUNTIF('PERM RADIO-TV EDOS'!D$14:IP$14,"PVEM")</f>
        <v>4</v>
      </c>
    </row>
    <row r="35" spans="2:3" ht="13.5">
      <c r="B35" s="7" t="s">
        <v>27</v>
      </c>
      <c r="C35" s="26">
        <f>COUNTIF('PERM RADIO-TV EDOS'!D$14:IP$14,"L-PAC")</f>
        <v>4</v>
      </c>
    </row>
    <row r="36" spans="2:3" ht="13.5">
      <c r="B36" s="7" t="s">
        <v>28</v>
      </c>
      <c r="C36" s="26">
        <f>COUNTIF('PERM RADIO-TV EDOS'!D$14:IP$14,"L-PS")</f>
        <v>4</v>
      </c>
    </row>
    <row r="37" spans="2:3" s="2" customFormat="1" ht="13.5">
      <c r="B37" s="18" t="s">
        <v>29</v>
      </c>
      <c r="C37" s="26">
        <f>COUNTIF('PERM RADIO-TV EDOS'!D$14:IP$14,"L-PP")</f>
        <v>4</v>
      </c>
    </row>
    <row r="38" spans="2:3" s="2" customFormat="1" ht="13.5">
      <c r="B38" s="18" t="s">
        <v>30</v>
      </c>
      <c r="C38" s="26">
        <f>COUNTIF('PERM RADIO-TV EDOS'!D$14:IP$14,"L-PLT")</f>
        <v>4</v>
      </c>
    </row>
    <row r="39" spans="2:3" s="2" customFormat="1" ht="13.5">
      <c r="B39" s="18" t="s">
        <v>31</v>
      </c>
      <c r="C39" s="26">
        <f>COUNTIF('PERM RADIO-TV EDOS'!D$14:IP$14,"L-PPT")</f>
        <v>4</v>
      </c>
    </row>
    <row r="40" spans="2:3" ht="13.5">
      <c r="B40" s="9" t="s">
        <v>5</v>
      </c>
      <c r="C40" s="26">
        <f>SUM(C28:C39)</f>
        <v>48</v>
      </c>
    </row>
  </sheetData>
  <mergeCells count="9">
    <mergeCell ref="B2:J2"/>
    <mergeCell ref="B3:J3"/>
    <mergeCell ref="B5:J5"/>
    <mergeCell ref="B7:E7"/>
    <mergeCell ref="B8:B9"/>
    <mergeCell ref="C8:D8"/>
    <mergeCell ref="E8:E9"/>
    <mergeCell ref="B25:C25"/>
    <mergeCell ref="B26:B27"/>
  </mergeCells>
  <printOptions horizontalCentered="1"/>
  <pageMargins left="0.7083333333333334" right="0.7083333333333334" top="0.7479166666666667" bottom="0.7479166666666667" header="0.5118055555555555" footer="0.5118055555555555"/>
  <pageSetup horizontalDpi="300" verticalDpi="300" orientation="landscape" scale="55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11"/>
  <sheetViews>
    <sheetView zoomScale="70" zoomScaleNormal="70" zoomScaleSheetLayoutView="25" workbookViewId="0" topLeftCell="A1">
      <selection activeCell="E15" sqref="E15"/>
    </sheetView>
  </sheetViews>
  <sheetFormatPr defaultColWidth="8.00390625" defaultRowHeight="12.75"/>
  <cols>
    <col min="1" max="2" width="8.421875" style="2" customWidth="1"/>
    <col min="3" max="3" width="8.421875" style="1" customWidth="1"/>
    <col min="4" max="171" width="8.421875" style="2" customWidth="1"/>
    <col min="172" max="183" width="8.421875" style="1" customWidth="1"/>
    <col min="184" max="16384" width="8.421875" style="2" customWidth="1"/>
  </cols>
  <sheetData>
    <row r="1" spans="1:4" ht="13.5">
      <c r="A1" s="27"/>
      <c r="C1" s="28"/>
      <c r="D1" s="29"/>
    </row>
    <row r="2" spans="1:256" s="30" customFormat="1" ht="22.5">
      <c r="A2" s="2"/>
      <c r="B2" s="2"/>
      <c r="C2" s="28"/>
      <c r="D2" s="30" t="s">
        <v>36</v>
      </c>
      <c r="X2" s="30" t="str">
        <f>D2</f>
        <v>COMITÉ DE RADIO Y TELEVISIÓN</v>
      </c>
      <c r="AR2" s="30" t="str">
        <f>X2</f>
        <v>COMITÉ DE RADIO Y TELEVISIÓN</v>
      </c>
      <c r="BL2" s="30" t="str">
        <f>AR2</f>
        <v>COMITÉ DE RADIO Y TELEVISIÓN</v>
      </c>
      <c r="CF2" s="30" t="str">
        <f>BL2</f>
        <v>COMITÉ DE RADIO Y TELEVISIÓN</v>
      </c>
      <c r="CZ2" s="30" t="str">
        <f>CF2</f>
        <v>COMITÉ DE RADIO Y TELEVISIÓN</v>
      </c>
      <c r="DT2" s="30" t="str">
        <f>CZ2</f>
        <v>COMITÉ DE RADIO Y TELEVISIÓN</v>
      </c>
      <c r="EN2" s="30" t="str">
        <f>DT2</f>
        <v>COMITÉ DE RADIO Y TELEVISIÓN</v>
      </c>
      <c r="FH2" s="30" t="str">
        <f>EN2</f>
        <v>COMITÉ DE RADIO Y TELEVISIÓN</v>
      </c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30" customFormat="1" ht="22.5">
      <c r="A3" s="2"/>
      <c r="B3" s="2"/>
      <c r="C3" s="28"/>
      <c r="D3" s="30" t="s">
        <v>37</v>
      </c>
      <c r="X3" s="30" t="str">
        <f>D3</f>
        <v>SECRETARÍA TÉCNICA</v>
      </c>
      <c r="AR3" s="30" t="str">
        <f>X3</f>
        <v>SECRETARÍA TÉCNICA</v>
      </c>
      <c r="BL3" s="30" t="str">
        <f>AR3</f>
        <v>SECRETARÍA TÉCNICA</v>
      </c>
      <c r="CF3" s="30" t="str">
        <f>BL3</f>
        <v>SECRETARÍA TÉCNICA</v>
      </c>
      <c r="CZ3" s="30" t="str">
        <f>CF3</f>
        <v>SECRETARÍA TÉCNICA</v>
      </c>
      <c r="DT3" s="30" t="str">
        <f>CZ3</f>
        <v>SECRETARÍA TÉCNICA</v>
      </c>
      <c r="EN3" s="30" t="str">
        <f>DT3</f>
        <v>SECRETARÍA TÉCNICA</v>
      </c>
      <c r="FH3" s="30" t="str">
        <f>EN3</f>
        <v>SECRETARÍA TÉCNICA</v>
      </c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30" customFormat="1" ht="22.5">
      <c r="A4" s="2"/>
      <c r="B4" s="2"/>
      <c r="C4" s="28"/>
      <c r="D4" s="30" t="s">
        <v>38</v>
      </c>
      <c r="X4" s="30" t="str">
        <f>D4</f>
        <v>MODELOS DE PAUTA DE TELEVISIÓN DE PROVINCIA</v>
      </c>
      <c r="AR4" s="30" t="str">
        <f>X4</f>
        <v>MODELOS DE PAUTA DE TELEVISIÓN DE PROVINCIA</v>
      </c>
      <c r="BL4" s="30" t="str">
        <f>AR4</f>
        <v>MODELOS DE PAUTA DE TELEVISIÓN DE PROVINCIA</v>
      </c>
      <c r="CF4" s="30" t="str">
        <f>BL4</f>
        <v>MODELOS DE PAUTA DE TELEVISIÓN DE PROVINCIA</v>
      </c>
      <c r="CZ4" s="30" t="str">
        <f>CF4</f>
        <v>MODELOS DE PAUTA DE TELEVISIÓN DE PROVINCIA</v>
      </c>
      <c r="DT4" s="30" t="str">
        <f>CZ4</f>
        <v>MODELOS DE PAUTA DE TELEVISIÓN DE PROVINCIA</v>
      </c>
      <c r="EN4" s="30" t="str">
        <f>DT4</f>
        <v>MODELOS DE PAUTA DE TELEVISIÓN DE PROVINCIA</v>
      </c>
      <c r="FH4" s="30" t="str">
        <f>EN4</f>
        <v>MODELOS DE PAUTA DE TELEVISIÓN DE PROVINCIA</v>
      </c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30" customFormat="1" ht="22.5">
      <c r="A5" s="2"/>
      <c r="B5" s="2"/>
      <c r="C5" s="28"/>
      <c r="D5" s="30" t="s">
        <v>39</v>
      </c>
      <c r="X5" s="30" t="str">
        <f>D5</f>
        <v>12 PARTIDOS POLÍTICOS</v>
      </c>
      <c r="AR5" s="30" t="str">
        <f>X5</f>
        <v>12 PARTIDOS POLÍTICOS</v>
      </c>
      <c r="BL5" s="30" t="str">
        <f>AR5</f>
        <v>12 PARTIDOS POLÍTICOS</v>
      </c>
      <c r="CF5" s="30" t="str">
        <f>BL5</f>
        <v>12 PARTIDOS POLÍTICOS</v>
      </c>
      <c r="CZ5" s="30" t="str">
        <f>CF5</f>
        <v>12 PARTIDOS POLÍTICOS</v>
      </c>
      <c r="DT5" s="30" t="str">
        <f>CZ5</f>
        <v>12 PARTIDOS POLÍTICOS</v>
      </c>
      <c r="EN5" s="30" t="str">
        <f>DT5</f>
        <v>12 PARTIDOS POLÍTICOS</v>
      </c>
      <c r="FH5" s="30" t="str">
        <f>EN5</f>
        <v>12 PARTIDOS POLÍTICOS</v>
      </c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31" customFormat="1" ht="15">
      <c r="A6" s="2"/>
      <c r="B6" s="2"/>
      <c r="C6" s="28"/>
      <c r="D6" s="31" t="s">
        <v>40</v>
      </c>
      <c r="X6" s="31" t="str">
        <f>D6</f>
        <v>5 DE OCTUBRE DE 2009 AL 21 DE MARZO 2010</v>
      </c>
      <c r="AR6" s="31" t="str">
        <f>X6</f>
        <v>5 DE OCTUBRE DE 2009 AL 21 DE MARZO 2010</v>
      </c>
      <c r="BL6" s="31" t="str">
        <f>AR6</f>
        <v>5 DE OCTUBRE DE 2009 AL 21 DE MARZO 2010</v>
      </c>
      <c r="CF6" s="31" t="str">
        <f>BL6</f>
        <v>5 DE OCTUBRE DE 2009 AL 21 DE MARZO 2010</v>
      </c>
      <c r="CZ6" s="31" t="str">
        <f>CF6</f>
        <v>5 DE OCTUBRE DE 2009 AL 21 DE MARZO 2010</v>
      </c>
      <c r="DT6" s="31" t="str">
        <f>CZ6</f>
        <v>5 DE OCTUBRE DE 2009 AL 21 DE MARZO 2010</v>
      </c>
      <c r="EN6" s="31" t="str">
        <f>DT6</f>
        <v>5 DE OCTUBRE DE 2009 AL 21 DE MARZO 2010</v>
      </c>
      <c r="FH6" s="31" t="str">
        <f>EN6</f>
        <v>5 DE OCTUBRE DE 2009 AL 21 DE MARZO 2010</v>
      </c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3:158" ht="13.5">
      <c r="C7" s="28"/>
      <c r="D7" s="32"/>
      <c r="AL7" s="32"/>
      <c r="BF7" s="32"/>
      <c r="BZ7" s="32"/>
      <c r="CT7" s="32"/>
      <c r="DN7" s="32"/>
      <c r="EH7" s="32"/>
      <c r="FB7" s="32"/>
    </row>
    <row r="8" ht="13.5">
      <c r="C8" s="28"/>
    </row>
    <row r="9" spans="3:167" ht="13.5">
      <c r="C9" s="28"/>
      <c r="D9" s="33" t="s">
        <v>41</v>
      </c>
      <c r="E9" s="33"/>
      <c r="F9" s="33"/>
      <c r="G9" s="33"/>
      <c r="X9" s="33" t="str">
        <f>D9</f>
        <v>LUNES Y MARTES</v>
      </c>
      <c r="Y9" s="33"/>
      <c r="Z9" s="33"/>
      <c r="AA9" s="33"/>
      <c r="AR9" s="33" t="str">
        <f>X9</f>
        <v>LUNES Y MARTES</v>
      </c>
      <c r="AS9" s="33"/>
      <c r="AT9" s="33"/>
      <c r="AU9" s="33"/>
      <c r="BL9" s="33" t="str">
        <f>AR9</f>
        <v>LUNES Y MARTES</v>
      </c>
      <c r="BM9" s="33"/>
      <c r="BN9" s="33"/>
      <c r="BO9" s="33"/>
      <c r="CF9" s="33" t="str">
        <f>BL9</f>
        <v>LUNES Y MARTES</v>
      </c>
      <c r="CG9" s="33"/>
      <c r="CH9" s="33"/>
      <c r="CI9" s="33"/>
      <c r="CZ9" s="33" t="str">
        <f>CF9</f>
        <v>LUNES Y MARTES</v>
      </c>
      <c r="DA9" s="33"/>
      <c r="DB9" s="33"/>
      <c r="DC9" s="33"/>
      <c r="DT9" s="33" t="str">
        <f>CZ9</f>
        <v>LUNES Y MARTES</v>
      </c>
      <c r="DU9" s="33"/>
      <c r="DV9" s="33"/>
      <c r="DW9" s="33"/>
      <c r="EN9" s="33" t="str">
        <f>DT9</f>
        <v>LUNES Y MARTES</v>
      </c>
      <c r="EO9" s="33"/>
      <c r="EP9" s="33"/>
      <c r="EQ9" s="33"/>
      <c r="FH9" s="33" t="str">
        <f>EN9</f>
        <v>LUNES Y MARTES</v>
      </c>
      <c r="FI9" s="33"/>
      <c r="FJ9" s="33"/>
      <c r="FK9" s="33"/>
    </row>
    <row r="10" spans="3:87" ht="13.5">
      <c r="C10" s="28"/>
      <c r="D10" s="29"/>
      <c r="CI10" s="34"/>
    </row>
    <row r="11" spans="1:256" s="37" customFormat="1" ht="13.5">
      <c r="A11" s="35"/>
      <c r="B11" s="35"/>
      <c r="C11" s="35"/>
      <c r="D11" s="36" t="s">
        <v>42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 t="s">
        <v>42</v>
      </c>
      <c r="Y11" s="36"/>
      <c r="Z11" s="36"/>
      <c r="AA11" s="36"/>
      <c r="AB11" s="36"/>
      <c r="AC11" s="36"/>
      <c r="AD11" s="36"/>
      <c r="AE11" s="37" t="s">
        <v>43</v>
      </c>
      <c r="AR11" s="37" t="s">
        <v>43</v>
      </c>
      <c r="BI11" s="36" t="s">
        <v>44</v>
      </c>
      <c r="BJ11" s="36"/>
      <c r="BK11" s="36"/>
      <c r="BL11" s="36" t="s">
        <v>44</v>
      </c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 t="s">
        <v>44</v>
      </c>
      <c r="CG11" s="36"/>
      <c r="CH11" s="36"/>
      <c r="CI11" s="36"/>
      <c r="CJ11" s="36"/>
      <c r="CK11" s="36"/>
      <c r="CL11" s="36"/>
      <c r="CM11" s="36"/>
      <c r="CN11" s="37" t="s">
        <v>45</v>
      </c>
      <c r="CZ11" s="37" t="s">
        <v>45</v>
      </c>
      <c r="DS11" s="38" t="s">
        <v>46</v>
      </c>
      <c r="DT11" s="37" t="s">
        <v>46</v>
      </c>
      <c r="EN11" s="37" t="s">
        <v>46</v>
      </c>
      <c r="EU11" s="37" t="s">
        <v>47</v>
      </c>
      <c r="FH11" s="37" t="s">
        <v>47</v>
      </c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  <c r="IV11" s="35"/>
    </row>
    <row r="12" spans="1:171" ht="13.5">
      <c r="A12" s="39" t="s">
        <v>20</v>
      </c>
      <c r="B12" s="19">
        <f>COUNTIF(D15:FO23,"PT")</f>
        <v>0</v>
      </c>
      <c r="D12" s="40" t="s">
        <v>48</v>
      </c>
      <c r="E12" s="40" t="s">
        <v>49</v>
      </c>
      <c r="F12" s="40" t="s">
        <v>50</v>
      </c>
      <c r="G12" s="40" t="s">
        <v>51</v>
      </c>
      <c r="H12" s="40" t="s">
        <v>52</v>
      </c>
      <c r="I12" s="40" t="s">
        <v>53</v>
      </c>
      <c r="J12" s="40" t="s">
        <v>54</v>
      </c>
      <c r="K12" s="40" t="s">
        <v>48</v>
      </c>
      <c r="L12" s="40" t="s">
        <v>49</v>
      </c>
      <c r="M12" s="40" t="s">
        <v>50</v>
      </c>
      <c r="N12" s="40" t="s">
        <v>51</v>
      </c>
      <c r="O12" s="40" t="s">
        <v>55</v>
      </c>
      <c r="P12" s="40" t="s">
        <v>53</v>
      </c>
      <c r="Q12" s="40" t="s">
        <v>54</v>
      </c>
      <c r="R12" s="40" t="s">
        <v>48</v>
      </c>
      <c r="S12" s="40" t="s">
        <v>49</v>
      </c>
      <c r="T12" s="40" t="s">
        <v>50</v>
      </c>
      <c r="U12" s="40" t="s">
        <v>51</v>
      </c>
      <c r="V12" s="40" t="s">
        <v>52</v>
      </c>
      <c r="W12" s="40" t="s">
        <v>53</v>
      </c>
      <c r="X12" s="40" t="s">
        <v>54</v>
      </c>
      <c r="Y12" s="40" t="s">
        <v>48</v>
      </c>
      <c r="Z12" s="40" t="s">
        <v>49</v>
      </c>
      <c r="AA12" s="40" t="s">
        <v>50</v>
      </c>
      <c r="AB12" s="40" t="s">
        <v>51</v>
      </c>
      <c r="AC12" s="40" t="s">
        <v>55</v>
      </c>
      <c r="AD12" s="40" t="s">
        <v>53</v>
      </c>
      <c r="AE12" s="40" t="s">
        <v>54</v>
      </c>
      <c r="AF12" s="40" t="s">
        <v>48</v>
      </c>
      <c r="AG12" s="40" t="s">
        <v>49</v>
      </c>
      <c r="AH12" s="40" t="s">
        <v>50</v>
      </c>
      <c r="AI12" s="40" t="s">
        <v>51</v>
      </c>
      <c r="AJ12" s="40" t="s">
        <v>52</v>
      </c>
      <c r="AK12" s="40" t="s">
        <v>53</v>
      </c>
      <c r="AL12" s="40" t="s">
        <v>54</v>
      </c>
      <c r="AM12" s="40" t="s">
        <v>48</v>
      </c>
      <c r="AN12" s="40" t="s">
        <v>49</v>
      </c>
      <c r="AO12" s="40" t="s">
        <v>50</v>
      </c>
      <c r="AP12" s="40" t="s">
        <v>51</v>
      </c>
      <c r="AQ12" s="40" t="s">
        <v>55</v>
      </c>
      <c r="AR12" s="40" t="s">
        <v>53</v>
      </c>
      <c r="AS12" s="40" t="s">
        <v>54</v>
      </c>
      <c r="AT12" s="40" t="s">
        <v>48</v>
      </c>
      <c r="AU12" s="40" t="s">
        <v>49</v>
      </c>
      <c r="AV12" s="40" t="s">
        <v>50</v>
      </c>
      <c r="AW12" s="40" t="s">
        <v>51</v>
      </c>
      <c r="AX12" s="40" t="s">
        <v>52</v>
      </c>
      <c r="AY12" s="40" t="s">
        <v>53</v>
      </c>
      <c r="AZ12" s="40" t="s">
        <v>54</v>
      </c>
      <c r="BA12" s="40" t="s">
        <v>48</v>
      </c>
      <c r="BB12" s="40" t="s">
        <v>49</v>
      </c>
      <c r="BC12" s="40" t="s">
        <v>50</v>
      </c>
      <c r="BD12" s="40" t="s">
        <v>51</v>
      </c>
      <c r="BE12" s="40" t="s">
        <v>55</v>
      </c>
      <c r="BF12" s="40" t="s">
        <v>53</v>
      </c>
      <c r="BG12" s="40" t="s">
        <v>54</v>
      </c>
      <c r="BH12" s="40" t="s">
        <v>48</v>
      </c>
      <c r="BI12" s="40" t="s">
        <v>49</v>
      </c>
      <c r="BJ12" s="40" t="s">
        <v>50</v>
      </c>
      <c r="BK12" s="40" t="s">
        <v>51</v>
      </c>
      <c r="BL12" s="40" t="s">
        <v>52</v>
      </c>
      <c r="BM12" s="40" t="s">
        <v>53</v>
      </c>
      <c r="BN12" s="40" t="s">
        <v>54</v>
      </c>
      <c r="BO12" s="40" t="s">
        <v>48</v>
      </c>
      <c r="BP12" s="40" t="s">
        <v>49</v>
      </c>
      <c r="BQ12" s="40" t="s">
        <v>50</v>
      </c>
      <c r="BR12" s="40" t="s">
        <v>51</v>
      </c>
      <c r="BS12" s="40" t="s">
        <v>55</v>
      </c>
      <c r="BT12" s="40" t="s">
        <v>53</v>
      </c>
      <c r="BU12" s="40" t="s">
        <v>54</v>
      </c>
      <c r="BV12" s="40" t="s">
        <v>48</v>
      </c>
      <c r="BW12" s="40" t="s">
        <v>49</v>
      </c>
      <c r="BX12" s="40" t="s">
        <v>50</v>
      </c>
      <c r="BY12" s="40" t="s">
        <v>51</v>
      </c>
      <c r="BZ12" s="40" t="s">
        <v>52</v>
      </c>
      <c r="CA12" s="40" t="s">
        <v>53</v>
      </c>
      <c r="CB12" s="40" t="s">
        <v>54</v>
      </c>
      <c r="CC12" s="40" t="s">
        <v>48</v>
      </c>
      <c r="CD12" s="40" t="s">
        <v>49</v>
      </c>
      <c r="CE12" s="40" t="s">
        <v>50</v>
      </c>
      <c r="CF12" s="40" t="s">
        <v>51</v>
      </c>
      <c r="CG12" s="40" t="s">
        <v>55</v>
      </c>
      <c r="CH12" s="40" t="s">
        <v>53</v>
      </c>
      <c r="CI12" s="40" t="s">
        <v>54</v>
      </c>
      <c r="CJ12" s="40" t="s">
        <v>48</v>
      </c>
      <c r="CK12" s="40" t="s">
        <v>49</v>
      </c>
      <c r="CL12" s="40" t="s">
        <v>50</v>
      </c>
      <c r="CM12" s="40" t="s">
        <v>51</v>
      </c>
      <c r="CN12" s="40" t="s">
        <v>52</v>
      </c>
      <c r="CO12" s="40" t="s">
        <v>53</v>
      </c>
      <c r="CP12" s="40" t="s">
        <v>54</v>
      </c>
      <c r="CQ12" s="40" t="s">
        <v>48</v>
      </c>
      <c r="CR12" s="40" t="s">
        <v>49</v>
      </c>
      <c r="CS12" s="40" t="s">
        <v>50</v>
      </c>
      <c r="CT12" s="40" t="s">
        <v>51</v>
      </c>
      <c r="CU12" s="40" t="s">
        <v>55</v>
      </c>
      <c r="CV12" s="40" t="s">
        <v>53</v>
      </c>
      <c r="CW12" s="40" t="s">
        <v>54</v>
      </c>
      <c r="CX12" s="40" t="s">
        <v>48</v>
      </c>
      <c r="CY12" s="40" t="s">
        <v>49</v>
      </c>
      <c r="CZ12" s="40" t="s">
        <v>50</v>
      </c>
      <c r="DA12" s="40" t="s">
        <v>51</v>
      </c>
      <c r="DB12" s="40" t="s">
        <v>52</v>
      </c>
      <c r="DC12" s="40" t="s">
        <v>53</v>
      </c>
      <c r="DD12" s="40" t="s">
        <v>54</v>
      </c>
      <c r="DE12" s="40" t="s">
        <v>48</v>
      </c>
      <c r="DF12" s="40" t="s">
        <v>49</v>
      </c>
      <c r="DG12" s="40" t="s">
        <v>50</v>
      </c>
      <c r="DH12" s="40" t="s">
        <v>51</v>
      </c>
      <c r="DI12" s="40" t="s">
        <v>55</v>
      </c>
      <c r="DJ12" s="40" t="s">
        <v>53</v>
      </c>
      <c r="DK12" s="40" t="s">
        <v>54</v>
      </c>
      <c r="DL12" s="40" t="s">
        <v>48</v>
      </c>
      <c r="DM12" s="40" t="s">
        <v>49</v>
      </c>
      <c r="DN12" s="40" t="s">
        <v>50</v>
      </c>
      <c r="DO12" s="40" t="s">
        <v>51</v>
      </c>
      <c r="DP12" s="40" t="s">
        <v>52</v>
      </c>
      <c r="DQ12" s="40" t="s">
        <v>53</v>
      </c>
      <c r="DR12" s="40" t="s">
        <v>54</v>
      </c>
      <c r="DS12" s="40" t="s">
        <v>48</v>
      </c>
      <c r="DT12" s="40" t="s">
        <v>49</v>
      </c>
      <c r="DU12" s="40" t="s">
        <v>50</v>
      </c>
      <c r="DV12" s="40" t="s">
        <v>51</v>
      </c>
      <c r="DW12" s="40" t="s">
        <v>55</v>
      </c>
      <c r="DX12" s="40" t="s">
        <v>53</v>
      </c>
      <c r="DY12" s="40" t="s">
        <v>54</v>
      </c>
      <c r="DZ12" s="40" t="s">
        <v>48</v>
      </c>
      <c r="EA12" s="40" t="s">
        <v>49</v>
      </c>
      <c r="EB12" s="40" t="s">
        <v>50</v>
      </c>
      <c r="EC12" s="40" t="s">
        <v>51</v>
      </c>
      <c r="ED12" s="40" t="s">
        <v>52</v>
      </c>
      <c r="EE12" s="40" t="s">
        <v>53</v>
      </c>
      <c r="EF12" s="40" t="s">
        <v>54</v>
      </c>
      <c r="EG12" s="40" t="s">
        <v>48</v>
      </c>
      <c r="EH12" s="40" t="s">
        <v>49</v>
      </c>
      <c r="EI12" s="40" t="s">
        <v>50</v>
      </c>
      <c r="EJ12" s="40" t="s">
        <v>51</v>
      </c>
      <c r="EK12" s="40" t="s">
        <v>55</v>
      </c>
      <c r="EL12" s="40" t="s">
        <v>53</v>
      </c>
      <c r="EM12" s="40" t="s">
        <v>54</v>
      </c>
      <c r="EN12" s="40" t="s">
        <v>48</v>
      </c>
      <c r="EO12" s="40" t="s">
        <v>49</v>
      </c>
      <c r="EP12" s="40" t="s">
        <v>50</v>
      </c>
      <c r="EQ12" s="40" t="s">
        <v>51</v>
      </c>
      <c r="ER12" s="40" t="s">
        <v>52</v>
      </c>
      <c r="ES12" s="40" t="s">
        <v>53</v>
      </c>
      <c r="ET12" s="40" t="s">
        <v>54</v>
      </c>
      <c r="EU12" s="40" t="s">
        <v>48</v>
      </c>
      <c r="EV12" s="40" t="s">
        <v>49</v>
      </c>
      <c r="EW12" s="40" t="s">
        <v>50</v>
      </c>
      <c r="EX12" s="40" t="s">
        <v>51</v>
      </c>
      <c r="EY12" s="40" t="s">
        <v>55</v>
      </c>
      <c r="EZ12" s="40" t="s">
        <v>53</v>
      </c>
      <c r="FA12" s="40" t="s">
        <v>54</v>
      </c>
      <c r="FB12" s="40" t="s">
        <v>48</v>
      </c>
      <c r="FC12" s="40" t="s">
        <v>49</v>
      </c>
      <c r="FD12" s="40" t="s">
        <v>50</v>
      </c>
      <c r="FE12" s="40" t="s">
        <v>51</v>
      </c>
      <c r="FF12" s="40" t="s">
        <v>52</v>
      </c>
      <c r="FG12" s="40" t="s">
        <v>53</v>
      </c>
      <c r="FH12" s="40" t="s">
        <v>54</v>
      </c>
      <c r="FI12" s="40" t="s">
        <v>48</v>
      </c>
      <c r="FJ12" s="40" t="s">
        <v>49</v>
      </c>
      <c r="FK12" s="40" t="s">
        <v>50</v>
      </c>
      <c r="FL12" s="40" t="s">
        <v>51</v>
      </c>
      <c r="FM12" s="40" t="s">
        <v>55</v>
      </c>
      <c r="FN12" s="40" t="s">
        <v>53</v>
      </c>
      <c r="FO12" s="40" t="s">
        <v>54</v>
      </c>
    </row>
    <row r="13" spans="1:171" s="42" customFormat="1" ht="13.5">
      <c r="A13" s="41" t="s">
        <v>21</v>
      </c>
      <c r="B13" s="19">
        <f>COUNTIF(D15:FO23,"PRD")</f>
        <v>0</v>
      </c>
      <c r="D13" s="40">
        <v>5</v>
      </c>
      <c r="E13" s="40">
        <v>6</v>
      </c>
      <c r="F13" s="40">
        <v>7</v>
      </c>
      <c r="G13" s="40">
        <v>8</v>
      </c>
      <c r="H13" s="40">
        <v>9</v>
      </c>
      <c r="I13" s="40">
        <v>10</v>
      </c>
      <c r="J13" s="40">
        <v>11</v>
      </c>
      <c r="K13" s="40">
        <v>12</v>
      </c>
      <c r="L13" s="40">
        <v>13</v>
      </c>
      <c r="M13" s="40">
        <v>14</v>
      </c>
      <c r="N13" s="40">
        <v>15</v>
      </c>
      <c r="O13" s="40">
        <v>16</v>
      </c>
      <c r="P13" s="40">
        <v>17</v>
      </c>
      <c r="Q13" s="40">
        <v>18</v>
      </c>
      <c r="R13" s="40">
        <v>19</v>
      </c>
      <c r="S13" s="40">
        <v>20</v>
      </c>
      <c r="T13" s="40">
        <v>21</v>
      </c>
      <c r="U13" s="40">
        <v>22</v>
      </c>
      <c r="V13" s="40">
        <v>23</v>
      </c>
      <c r="W13" s="40">
        <v>24</v>
      </c>
      <c r="X13" s="40">
        <v>25</v>
      </c>
      <c r="Y13" s="40">
        <v>26</v>
      </c>
      <c r="Z13" s="40">
        <v>27</v>
      </c>
      <c r="AA13" s="40">
        <v>28</v>
      </c>
      <c r="AB13" s="40">
        <v>29</v>
      </c>
      <c r="AC13" s="40">
        <v>30</v>
      </c>
      <c r="AD13" s="40">
        <v>31</v>
      </c>
      <c r="AE13" s="40">
        <v>1</v>
      </c>
      <c r="AF13" s="40">
        <v>2</v>
      </c>
      <c r="AG13" s="40">
        <v>3</v>
      </c>
      <c r="AH13" s="40">
        <v>4</v>
      </c>
      <c r="AI13" s="40">
        <v>5</v>
      </c>
      <c r="AJ13" s="40">
        <v>6</v>
      </c>
      <c r="AK13" s="40">
        <v>7</v>
      </c>
      <c r="AL13" s="40">
        <v>8</v>
      </c>
      <c r="AM13" s="40">
        <v>9</v>
      </c>
      <c r="AN13" s="40">
        <v>10</v>
      </c>
      <c r="AO13" s="40">
        <v>11</v>
      </c>
      <c r="AP13" s="40">
        <v>12</v>
      </c>
      <c r="AQ13" s="40">
        <v>13</v>
      </c>
      <c r="AR13" s="40">
        <v>14</v>
      </c>
      <c r="AS13" s="40">
        <v>15</v>
      </c>
      <c r="AT13" s="40">
        <v>16</v>
      </c>
      <c r="AU13" s="40">
        <v>17</v>
      </c>
      <c r="AV13" s="40">
        <v>18</v>
      </c>
      <c r="AW13" s="40">
        <v>19</v>
      </c>
      <c r="AX13" s="40">
        <v>20</v>
      </c>
      <c r="AY13" s="40">
        <v>21</v>
      </c>
      <c r="AZ13" s="40">
        <v>22</v>
      </c>
      <c r="BA13" s="40">
        <v>23</v>
      </c>
      <c r="BB13" s="40">
        <v>24</v>
      </c>
      <c r="BC13" s="40">
        <v>25</v>
      </c>
      <c r="BD13" s="40">
        <v>26</v>
      </c>
      <c r="BE13" s="40">
        <v>27</v>
      </c>
      <c r="BF13" s="40">
        <v>28</v>
      </c>
      <c r="BG13" s="40">
        <v>29</v>
      </c>
      <c r="BH13" s="40">
        <v>30</v>
      </c>
      <c r="BI13" s="40">
        <v>1</v>
      </c>
      <c r="BJ13" s="40">
        <v>2</v>
      </c>
      <c r="BK13" s="40">
        <v>3</v>
      </c>
      <c r="BL13" s="40">
        <v>4</v>
      </c>
      <c r="BM13" s="40">
        <v>5</v>
      </c>
      <c r="BN13" s="40">
        <v>6</v>
      </c>
      <c r="BO13" s="40">
        <v>7</v>
      </c>
      <c r="BP13" s="40">
        <v>8</v>
      </c>
      <c r="BQ13" s="40">
        <v>9</v>
      </c>
      <c r="BR13" s="40">
        <v>10</v>
      </c>
      <c r="BS13" s="40">
        <v>11</v>
      </c>
      <c r="BT13" s="40">
        <v>12</v>
      </c>
      <c r="BU13" s="40">
        <v>13</v>
      </c>
      <c r="BV13" s="40">
        <v>14</v>
      </c>
      <c r="BW13" s="40">
        <v>15</v>
      </c>
      <c r="BX13" s="40">
        <v>16</v>
      </c>
      <c r="BY13" s="40">
        <v>17</v>
      </c>
      <c r="BZ13" s="40">
        <v>18</v>
      </c>
      <c r="CA13" s="40">
        <v>19</v>
      </c>
      <c r="CB13" s="40">
        <v>20</v>
      </c>
      <c r="CC13" s="40">
        <v>21</v>
      </c>
      <c r="CD13" s="40">
        <v>22</v>
      </c>
      <c r="CE13" s="40">
        <v>23</v>
      </c>
      <c r="CF13" s="40">
        <v>24</v>
      </c>
      <c r="CG13" s="40">
        <v>25</v>
      </c>
      <c r="CH13" s="40">
        <v>26</v>
      </c>
      <c r="CI13" s="40">
        <v>27</v>
      </c>
      <c r="CJ13" s="40">
        <v>28</v>
      </c>
      <c r="CK13" s="40">
        <v>29</v>
      </c>
      <c r="CL13" s="40">
        <v>30</v>
      </c>
      <c r="CM13" s="40">
        <v>31</v>
      </c>
      <c r="CN13" s="40">
        <v>1</v>
      </c>
      <c r="CO13" s="40">
        <v>2</v>
      </c>
      <c r="CP13" s="40">
        <v>3</v>
      </c>
      <c r="CQ13" s="40">
        <v>4</v>
      </c>
      <c r="CR13" s="40">
        <v>5</v>
      </c>
      <c r="CS13" s="40">
        <v>6</v>
      </c>
      <c r="CT13" s="40">
        <v>7</v>
      </c>
      <c r="CU13" s="40">
        <v>8</v>
      </c>
      <c r="CV13" s="40">
        <v>9</v>
      </c>
      <c r="CW13" s="40">
        <v>10</v>
      </c>
      <c r="CX13" s="40">
        <v>11</v>
      </c>
      <c r="CY13" s="40">
        <v>12</v>
      </c>
      <c r="CZ13" s="40">
        <v>13</v>
      </c>
      <c r="DA13" s="40">
        <v>14</v>
      </c>
      <c r="DB13" s="40">
        <v>15</v>
      </c>
      <c r="DC13" s="40">
        <v>16</v>
      </c>
      <c r="DD13" s="40">
        <v>17</v>
      </c>
      <c r="DE13" s="40">
        <v>18</v>
      </c>
      <c r="DF13" s="40">
        <v>19</v>
      </c>
      <c r="DG13" s="40">
        <v>20</v>
      </c>
      <c r="DH13" s="40">
        <v>21</v>
      </c>
      <c r="DI13" s="40">
        <v>22</v>
      </c>
      <c r="DJ13" s="40">
        <v>23</v>
      </c>
      <c r="DK13" s="40">
        <v>24</v>
      </c>
      <c r="DL13" s="40">
        <v>25</v>
      </c>
      <c r="DM13" s="40">
        <v>26</v>
      </c>
      <c r="DN13" s="40">
        <v>27</v>
      </c>
      <c r="DO13" s="40">
        <v>28</v>
      </c>
      <c r="DP13" s="40">
        <v>29</v>
      </c>
      <c r="DQ13" s="40">
        <v>30</v>
      </c>
      <c r="DR13" s="40">
        <v>31</v>
      </c>
      <c r="DS13" s="40">
        <v>1</v>
      </c>
      <c r="DT13" s="40">
        <v>2</v>
      </c>
      <c r="DU13" s="40">
        <v>3</v>
      </c>
      <c r="DV13" s="40">
        <v>4</v>
      </c>
      <c r="DW13" s="40">
        <v>5</v>
      </c>
      <c r="DX13" s="40">
        <v>6</v>
      </c>
      <c r="DY13" s="40">
        <v>7</v>
      </c>
      <c r="DZ13" s="40">
        <v>8</v>
      </c>
      <c r="EA13" s="40">
        <v>9</v>
      </c>
      <c r="EB13" s="40">
        <v>10</v>
      </c>
      <c r="EC13" s="40">
        <v>11</v>
      </c>
      <c r="ED13" s="40">
        <v>12</v>
      </c>
      <c r="EE13" s="40">
        <v>13</v>
      </c>
      <c r="EF13" s="40">
        <v>14</v>
      </c>
      <c r="EG13" s="40">
        <v>15</v>
      </c>
      <c r="EH13" s="40">
        <v>16</v>
      </c>
      <c r="EI13" s="40">
        <v>17</v>
      </c>
      <c r="EJ13" s="40">
        <v>18</v>
      </c>
      <c r="EK13" s="40">
        <v>19</v>
      </c>
      <c r="EL13" s="40">
        <v>20</v>
      </c>
      <c r="EM13" s="40">
        <v>21</v>
      </c>
      <c r="EN13" s="40">
        <v>22</v>
      </c>
      <c r="EO13" s="40">
        <v>23</v>
      </c>
      <c r="EP13" s="40">
        <v>24</v>
      </c>
      <c r="EQ13" s="40">
        <v>25</v>
      </c>
      <c r="ER13" s="40">
        <v>26</v>
      </c>
      <c r="ES13" s="40">
        <v>27</v>
      </c>
      <c r="ET13" s="40">
        <v>28</v>
      </c>
      <c r="EU13" s="40">
        <v>1</v>
      </c>
      <c r="EV13" s="40">
        <v>2</v>
      </c>
      <c r="EW13" s="40">
        <v>3</v>
      </c>
      <c r="EX13" s="40">
        <v>4</v>
      </c>
      <c r="EY13" s="40">
        <v>5</v>
      </c>
      <c r="EZ13" s="40">
        <v>6</v>
      </c>
      <c r="FA13" s="40">
        <v>7</v>
      </c>
      <c r="FB13" s="40">
        <v>8</v>
      </c>
      <c r="FC13" s="40">
        <v>9</v>
      </c>
      <c r="FD13" s="40">
        <v>10</v>
      </c>
      <c r="FE13" s="40">
        <v>11</v>
      </c>
      <c r="FF13" s="40">
        <v>12</v>
      </c>
      <c r="FG13" s="40">
        <v>13</v>
      </c>
      <c r="FH13" s="40">
        <v>14</v>
      </c>
      <c r="FI13" s="40">
        <v>15</v>
      </c>
      <c r="FJ13" s="40">
        <v>16</v>
      </c>
      <c r="FK13" s="40">
        <v>17</v>
      </c>
      <c r="FL13" s="40">
        <v>18</v>
      </c>
      <c r="FM13" s="40">
        <v>19</v>
      </c>
      <c r="FN13" s="40">
        <v>20</v>
      </c>
      <c r="FO13" s="40">
        <v>21</v>
      </c>
    </row>
    <row r="14" spans="1:256" s="40" customFormat="1" ht="13.5">
      <c r="A14" s="43" t="s">
        <v>22</v>
      </c>
      <c r="B14" s="19">
        <f>COUNTIF(D15:FO23,"PNA")</f>
        <v>0</v>
      </c>
      <c r="C14" s="44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47" customFormat="1" ht="13.5" customHeight="1">
      <c r="A15" s="45" t="s">
        <v>56</v>
      </c>
      <c r="B15" s="19">
        <f>COUNTIF(D15:FO23,"PRI")</f>
        <v>0</v>
      </c>
      <c r="C15" s="46"/>
      <c r="D15" s="47" t="s">
        <v>57</v>
      </c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47" customFormat="1" ht="14.25" customHeight="1">
      <c r="A16" s="48" t="s">
        <v>24</v>
      </c>
      <c r="B16" s="19">
        <f>COUNTIF(D15:FO23,"CONV")</f>
        <v>0</v>
      </c>
      <c r="C16" s="49"/>
      <c r="D16" s="50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47" customFormat="1" ht="14.25" customHeight="1">
      <c r="A17" s="51" t="s">
        <v>25</v>
      </c>
      <c r="B17" s="19">
        <f>COUNTIF(D15:FO23,"PAN")</f>
        <v>0</v>
      </c>
      <c r="C17" s="49"/>
      <c r="D17" s="50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47" customFormat="1" ht="14.25" customHeight="1">
      <c r="A18" s="52" t="s">
        <v>26</v>
      </c>
      <c r="B18" s="19">
        <f>COUNTIF(D15:FO23,"PVEM")</f>
        <v>0</v>
      </c>
      <c r="C18" s="49"/>
      <c r="D18" s="50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47" customFormat="1" ht="14.25" customHeight="1">
      <c r="A19" s="53" t="s">
        <v>58</v>
      </c>
      <c r="B19" s="19">
        <f>COUNTIF(D15:FO23,"PL1")</f>
        <v>0</v>
      </c>
      <c r="C19" s="49"/>
      <c r="D19" s="50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s="47" customFormat="1" ht="15" customHeight="1">
      <c r="A20" s="54" t="s">
        <v>59</v>
      </c>
      <c r="B20" s="19">
        <f>COUNTIF(D15:FO23,"PL2")</f>
        <v>0</v>
      </c>
      <c r="C20" s="49"/>
      <c r="D20" s="50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47" customFormat="1" ht="14.25" customHeight="1">
      <c r="A21" s="55" t="s">
        <v>60</v>
      </c>
      <c r="B21" s="19">
        <f>COUNTIF(D15:FO23,"PL3")</f>
        <v>0</v>
      </c>
      <c r="C21" s="49"/>
      <c r="D21" s="50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47" customFormat="1" ht="15" customHeight="1">
      <c r="A22" s="56" t="s">
        <v>61</v>
      </c>
      <c r="B22" s="19">
        <f>COUNTIF(D15:FO23,"PL4")</f>
        <v>0</v>
      </c>
      <c r="C22" s="49"/>
      <c r="D22" s="50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47" customFormat="1" ht="14.25" customHeight="1">
      <c r="A23" s="57" t="s">
        <v>62</v>
      </c>
      <c r="B23" s="19">
        <f>COUNTIF(D15:FO23,"PL5")</f>
        <v>0</v>
      </c>
      <c r="C23" s="49"/>
      <c r="D23" s="50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3:171" ht="13.5">
      <c r="C24" s="58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59"/>
      <c r="FE24" s="59"/>
      <c r="FF24" s="59"/>
      <c r="FG24" s="59"/>
      <c r="FH24" s="59"/>
      <c r="FI24" s="59"/>
      <c r="FJ24" s="59"/>
      <c r="FK24" s="59"/>
      <c r="FL24" s="59"/>
      <c r="FM24" s="59"/>
      <c r="FN24" s="59"/>
      <c r="FO24" s="59"/>
    </row>
    <row r="25" spans="1:171" ht="13.5">
      <c r="A25" s="35"/>
      <c r="B25" s="35"/>
      <c r="C25" s="58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59"/>
      <c r="FF25" s="59"/>
      <c r="FG25" s="59"/>
      <c r="FH25" s="59"/>
      <c r="FI25" s="59"/>
      <c r="FJ25" s="59"/>
      <c r="FK25" s="59"/>
      <c r="FL25" s="59"/>
      <c r="FM25" s="59"/>
      <c r="FN25" s="59"/>
      <c r="FO25" s="59"/>
    </row>
    <row r="26" spans="3:167" ht="13.5">
      <c r="C26" s="58"/>
      <c r="D26" s="33" t="s">
        <v>63</v>
      </c>
      <c r="E26" s="33"/>
      <c r="F26" s="33"/>
      <c r="G26" s="33"/>
      <c r="X26" s="33" t="str">
        <f>D26</f>
        <v>LUNES Y SABADO</v>
      </c>
      <c r="Y26" s="33"/>
      <c r="Z26" s="33"/>
      <c r="AA26" s="33"/>
      <c r="AR26" s="33" t="str">
        <f>X26</f>
        <v>LUNES Y SABADO</v>
      </c>
      <c r="AS26" s="33"/>
      <c r="AT26" s="33"/>
      <c r="AU26" s="33"/>
      <c r="BL26" s="33" t="str">
        <f>AR26</f>
        <v>LUNES Y SABADO</v>
      </c>
      <c r="BM26" s="33"/>
      <c r="BN26" s="33"/>
      <c r="BO26" s="33"/>
      <c r="CF26" s="33" t="str">
        <f>BL26</f>
        <v>LUNES Y SABADO</v>
      </c>
      <c r="CG26" s="33"/>
      <c r="CH26" s="33"/>
      <c r="CI26" s="33"/>
      <c r="CZ26" s="33" t="str">
        <f>CF26</f>
        <v>LUNES Y SABADO</v>
      </c>
      <c r="DA26" s="33"/>
      <c r="DB26" s="33"/>
      <c r="DC26" s="33"/>
      <c r="DT26" s="33" t="str">
        <f>CZ26</f>
        <v>LUNES Y SABADO</v>
      </c>
      <c r="DU26" s="33"/>
      <c r="DV26" s="33"/>
      <c r="DW26" s="33"/>
      <c r="EN26" s="33" t="str">
        <f>DT26</f>
        <v>LUNES Y SABADO</v>
      </c>
      <c r="EO26" s="33"/>
      <c r="EP26" s="33"/>
      <c r="EQ26" s="33"/>
      <c r="FH26" s="33" t="str">
        <f>EN26</f>
        <v>LUNES Y SABADO</v>
      </c>
      <c r="FI26" s="33"/>
      <c r="FJ26" s="33"/>
      <c r="FK26" s="33"/>
    </row>
    <row r="27" spans="1:171" ht="13.5">
      <c r="A27" s="42"/>
      <c r="B27" s="42"/>
      <c r="C27" s="58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59"/>
      <c r="FE27" s="59"/>
      <c r="FF27" s="59"/>
      <c r="FG27" s="59"/>
      <c r="FH27" s="59"/>
      <c r="FI27" s="59"/>
      <c r="FJ27" s="59"/>
      <c r="FK27" s="59"/>
      <c r="FL27" s="59"/>
      <c r="FM27" s="59"/>
      <c r="FN27" s="59"/>
      <c r="FO27" s="59"/>
    </row>
    <row r="28" spans="1:256" s="37" customFormat="1" ht="13.5">
      <c r="A28" s="35"/>
      <c r="B28" s="35"/>
      <c r="C28" s="35"/>
      <c r="D28" s="36" t="s">
        <v>42</v>
      </c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 t="s">
        <v>42</v>
      </c>
      <c r="Y28" s="36"/>
      <c r="Z28" s="36"/>
      <c r="AA28" s="36"/>
      <c r="AB28" s="36"/>
      <c r="AC28" s="36"/>
      <c r="AD28" s="36"/>
      <c r="AE28" s="37" t="s">
        <v>43</v>
      </c>
      <c r="AR28" s="37" t="s">
        <v>43</v>
      </c>
      <c r="BI28" s="36" t="s">
        <v>44</v>
      </c>
      <c r="BJ28" s="36"/>
      <c r="BK28" s="36"/>
      <c r="BL28" s="36" t="s">
        <v>44</v>
      </c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 t="s">
        <v>44</v>
      </c>
      <c r="CG28" s="36"/>
      <c r="CH28" s="36"/>
      <c r="CI28" s="36"/>
      <c r="CJ28" s="36"/>
      <c r="CK28" s="36"/>
      <c r="CL28" s="36"/>
      <c r="CM28" s="36"/>
      <c r="CN28" s="37" t="s">
        <v>45</v>
      </c>
      <c r="CZ28" s="37" t="s">
        <v>45</v>
      </c>
      <c r="DS28" s="38" t="s">
        <v>46</v>
      </c>
      <c r="DT28" s="37" t="s">
        <v>46</v>
      </c>
      <c r="EN28" s="37" t="s">
        <v>46</v>
      </c>
      <c r="EU28" s="37" t="s">
        <v>47</v>
      </c>
      <c r="FH28" s="37" t="s">
        <v>47</v>
      </c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</row>
    <row r="29" spans="1:171" ht="13.5">
      <c r="A29" s="39" t="s">
        <v>20</v>
      </c>
      <c r="B29" s="19">
        <f>COUNTIF(D32:FO40,"PT")</f>
        <v>66</v>
      </c>
      <c r="D29" s="40" t="s">
        <v>48</v>
      </c>
      <c r="E29" s="40" t="s">
        <v>49</v>
      </c>
      <c r="F29" s="40" t="s">
        <v>50</v>
      </c>
      <c r="G29" s="40" t="s">
        <v>51</v>
      </c>
      <c r="H29" s="40" t="s">
        <v>52</v>
      </c>
      <c r="I29" s="40" t="s">
        <v>53</v>
      </c>
      <c r="J29" s="40" t="s">
        <v>54</v>
      </c>
      <c r="K29" s="40" t="s">
        <v>48</v>
      </c>
      <c r="L29" s="40" t="s">
        <v>49</v>
      </c>
      <c r="M29" s="40" t="s">
        <v>50</v>
      </c>
      <c r="N29" s="40" t="s">
        <v>51</v>
      </c>
      <c r="O29" s="40" t="s">
        <v>55</v>
      </c>
      <c r="P29" s="40" t="s">
        <v>53</v>
      </c>
      <c r="Q29" s="40" t="s">
        <v>54</v>
      </c>
      <c r="R29" s="40" t="s">
        <v>48</v>
      </c>
      <c r="S29" s="40" t="s">
        <v>49</v>
      </c>
      <c r="T29" s="40" t="s">
        <v>50</v>
      </c>
      <c r="U29" s="40" t="s">
        <v>51</v>
      </c>
      <c r="V29" s="40" t="s">
        <v>52</v>
      </c>
      <c r="W29" s="40" t="s">
        <v>53</v>
      </c>
      <c r="X29" s="40" t="s">
        <v>54</v>
      </c>
      <c r="Y29" s="40" t="s">
        <v>48</v>
      </c>
      <c r="Z29" s="40" t="s">
        <v>49</v>
      </c>
      <c r="AA29" s="40" t="s">
        <v>50</v>
      </c>
      <c r="AB29" s="40" t="s">
        <v>51</v>
      </c>
      <c r="AC29" s="40" t="s">
        <v>55</v>
      </c>
      <c r="AD29" s="40" t="s">
        <v>53</v>
      </c>
      <c r="AE29" s="40" t="s">
        <v>54</v>
      </c>
      <c r="AF29" s="40" t="s">
        <v>48</v>
      </c>
      <c r="AG29" s="40" t="s">
        <v>49</v>
      </c>
      <c r="AH29" s="40" t="s">
        <v>50</v>
      </c>
      <c r="AI29" s="40" t="s">
        <v>51</v>
      </c>
      <c r="AJ29" s="40" t="s">
        <v>52</v>
      </c>
      <c r="AK29" s="40" t="s">
        <v>53</v>
      </c>
      <c r="AL29" s="40" t="s">
        <v>54</v>
      </c>
      <c r="AM29" s="40" t="s">
        <v>48</v>
      </c>
      <c r="AN29" s="40" t="s">
        <v>49</v>
      </c>
      <c r="AO29" s="40" t="s">
        <v>50</v>
      </c>
      <c r="AP29" s="40" t="s">
        <v>51</v>
      </c>
      <c r="AQ29" s="40" t="s">
        <v>55</v>
      </c>
      <c r="AR29" s="40" t="s">
        <v>53</v>
      </c>
      <c r="AS29" s="40" t="s">
        <v>54</v>
      </c>
      <c r="AT29" s="40" t="s">
        <v>48</v>
      </c>
      <c r="AU29" s="40" t="s">
        <v>49</v>
      </c>
      <c r="AV29" s="40" t="s">
        <v>50</v>
      </c>
      <c r="AW29" s="40" t="s">
        <v>51</v>
      </c>
      <c r="AX29" s="40" t="s">
        <v>52</v>
      </c>
      <c r="AY29" s="40" t="s">
        <v>53</v>
      </c>
      <c r="AZ29" s="40" t="s">
        <v>54</v>
      </c>
      <c r="BA29" s="40" t="s">
        <v>48</v>
      </c>
      <c r="BB29" s="40" t="s">
        <v>49</v>
      </c>
      <c r="BC29" s="40" t="s">
        <v>50</v>
      </c>
      <c r="BD29" s="40" t="s">
        <v>51</v>
      </c>
      <c r="BE29" s="40" t="s">
        <v>55</v>
      </c>
      <c r="BF29" s="40" t="s">
        <v>53</v>
      </c>
      <c r="BG29" s="40" t="s">
        <v>54</v>
      </c>
      <c r="BH29" s="40" t="s">
        <v>48</v>
      </c>
      <c r="BI29" s="40" t="s">
        <v>49</v>
      </c>
      <c r="BJ29" s="40" t="s">
        <v>50</v>
      </c>
      <c r="BK29" s="40" t="s">
        <v>51</v>
      </c>
      <c r="BL29" s="40" t="s">
        <v>52</v>
      </c>
      <c r="BM29" s="40" t="s">
        <v>53</v>
      </c>
      <c r="BN29" s="40" t="s">
        <v>54</v>
      </c>
      <c r="BO29" s="40" t="s">
        <v>48</v>
      </c>
      <c r="BP29" s="40" t="s">
        <v>49</v>
      </c>
      <c r="BQ29" s="40" t="s">
        <v>50</v>
      </c>
      <c r="BR29" s="40" t="s">
        <v>51</v>
      </c>
      <c r="BS29" s="40" t="s">
        <v>55</v>
      </c>
      <c r="BT29" s="40" t="s">
        <v>53</v>
      </c>
      <c r="BU29" s="40" t="s">
        <v>54</v>
      </c>
      <c r="BV29" s="40" t="s">
        <v>48</v>
      </c>
      <c r="BW29" s="40" t="s">
        <v>49</v>
      </c>
      <c r="BX29" s="40" t="s">
        <v>50</v>
      </c>
      <c r="BY29" s="40" t="s">
        <v>51</v>
      </c>
      <c r="BZ29" s="40" t="s">
        <v>52</v>
      </c>
      <c r="CA29" s="40" t="s">
        <v>53</v>
      </c>
      <c r="CB29" s="40" t="s">
        <v>54</v>
      </c>
      <c r="CC29" s="40" t="s">
        <v>48</v>
      </c>
      <c r="CD29" s="40" t="s">
        <v>49</v>
      </c>
      <c r="CE29" s="40" t="s">
        <v>50</v>
      </c>
      <c r="CF29" s="40" t="s">
        <v>51</v>
      </c>
      <c r="CG29" s="40" t="s">
        <v>55</v>
      </c>
      <c r="CH29" s="40" t="s">
        <v>53</v>
      </c>
      <c r="CI29" s="40" t="s">
        <v>54</v>
      </c>
      <c r="CJ29" s="40" t="s">
        <v>48</v>
      </c>
      <c r="CK29" s="40" t="s">
        <v>49</v>
      </c>
      <c r="CL29" s="40" t="s">
        <v>50</v>
      </c>
      <c r="CM29" s="40" t="s">
        <v>51</v>
      </c>
      <c r="CN29" s="40" t="s">
        <v>52</v>
      </c>
      <c r="CO29" s="40" t="s">
        <v>53</v>
      </c>
      <c r="CP29" s="40" t="s">
        <v>54</v>
      </c>
      <c r="CQ29" s="40" t="s">
        <v>48</v>
      </c>
      <c r="CR29" s="40" t="s">
        <v>49</v>
      </c>
      <c r="CS29" s="40" t="s">
        <v>50</v>
      </c>
      <c r="CT29" s="40" t="s">
        <v>51</v>
      </c>
      <c r="CU29" s="40" t="s">
        <v>55</v>
      </c>
      <c r="CV29" s="40" t="s">
        <v>53</v>
      </c>
      <c r="CW29" s="40" t="s">
        <v>54</v>
      </c>
      <c r="CX29" s="40" t="s">
        <v>48</v>
      </c>
      <c r="CY29" s="40" t="s">
        <v>49</v>
      </c>
      <c r="CZ29" s="40" t="s">
        <v>50</v>
      </c>
      <c r="DA29" s="40" t="s">
        <v>51</v>
      </c>
      <c r="DB29" s="40" t="s">
        <v>52</v>
      </c>
      <c r="DC29" s="40" t="s">
        <v>53</v>
      </c>
      <c r="DD29" s="40" t="s">
        <v>54</v>
      </c>
      <c r="DE29" s="40" t="s">
        <v>48</v>
      </c>
      <c r="DF29" s="40" t="s">
        <v>49</v>
      </c>
      <c r="DG29" s="40" t="s">
        <v>50</v>
      </c>
      <c r="DH29" s="40" t="s">
        <v>51</v>
      </c>
      <c r="DI29" s="40" t="s">
        <v>55</v>
      </c>
      <c r="DJ29" s="40" t="s">
        <v>53</v>
      </c>
      <c r="DK29" s="40" t="s">
        <v>54</v>
      </c>
      <c r="DL29" s="40" t="s">
        <v>48</v>
      </c>
      <c r="DM29" s="40" t="s">
        <v>49</v>
      </c>
      <c r="DN29" s="40" t="s">
        <v>50</v>
      </c>
      <c r="DO29" s="40" t="s">
        <v>51</v>
      </c>
      <c r="DP29" s="40" t="s">
        <v>52</v>
      </c>
      <c r="DQ29" s="40" t="s">
        <v>53</v>
      </c>
      <c r="DR29" s="40" t="s">
        <v>54</v>
      </c>
      <c r="DS29" s="40" t="s">
        <v>48</v>
      </c>
      <c r="DT29" s="40" t="s">
        <v>49</v>
      </c>
      <c r="DU29" s="40" t="s">
        <v>50</v>
      </c>
      <c r="DV29" s="40" t="s">
        <v>51</v>
      </c>
      <c r="DW29" s="40" t="s">
        <v>55</v>
      </c>
      <c r="DX29" s="40" t="s">
        <v>53</v>
      </c>
      <c r="DY29" s="40" t="s">
        <v>54</v>
      </c>
      <c r="DZ29" s="40" t="s">
        <v>48</v>
      </c>
      <c r="EA29" s="40" t="s">
        <v>49</v>
      </c>
      <c r="EB29" s="40" t="s">
        <v>50</v>
      </c>
      <c r="EC29" s="40" t="s">
        <v>51</v>
      </c>
      <c r="ED29" s="40" t="s">
        <v>52</v>
      </c>
      <c r="EE29" s="40" t="s">
        <v>53</v>
      </c>
      <c r="EF29" s="40" t="s">
        <v>54</v>
      </c>
      <c r="EG29" s="40" t="s">
        <v>48</v>
      </c>
      <c r="EH29" s="40" t="s">
        <v>49</v>
      </c>
      <c r="EI29" s="40" t="s">
        <v>50</v>
      </c>
      <c r="EJ29" s="40" t="s">
        <v>51</v>
      </c>
      <c r="EK29" s="40" t="s">
        <v>55</v>
      </c>
      <c r="EL29" s="40" t="s">
        <v>53</v>
      </c>
      <c r="EM29" s="40" t="s">
        <v>54</v>
      </c>
      <c r="EN29" s="40" t="s">
        <v>48</v>
      </c>
      <c r="EO29" s="40" t="s">
        <v>49</v>
      </c>
      <c r="EP29" s="40" t="s">
        <v>50</v>
      </c>
      <c r="EQ29" s="40" t="s">
        <v>51</v>
      </c>
      <c r="ER29" s="40" t="s">
        <v>52</v>
      </c>
      <c r="ES29" s="40" t="s">
        <v>53</v>
      </c>
      <c r="ET29" s="40" t="s">
        <v>54</v>
      </c>
      <c r="EU29" s="40" t="s">
        <v>48</v>
      </c>
      <c r="EV29" s="40" t="s">
        <v>49</v>
      </c>
      <c r="EW29" s="40" t="s">
        <v>50</v>
      </c>
      <c r="EX29" s="40" t="s">
        <v>51</v>
      </c>
      <c r="EY29" s="40" t="s">
        <v>55</v>
      </c>
      <c r="EZ29" s="40" t="s">
        <v>53</v>
      </c>
      <c r="FA29" s="40" t="s">
        <v>54</v>
      </c>
      <c r="FB29" s="40" t="s">
        <v>48</v>
      </c>
      <c r="FC29" s="40" t="s">
        <v>49</v>
      </c>
      <c r="FD29" s="40" t="s">
        <v>50</v>
      </c>
      <c r="FE29" s="40" t="s">
        <v>51</v>
      </c>
      <c r="FF29" s="40" t="s">
        <v>52</v>
      </c>
      <c r="FG29" s="40" t="s">
        <v>53</v>
      </c>
      <c r="FH29" s="40" t="s">
        <v>54</v>
      </c>
      <c r="FI29" s="40" t="s">
        <v>48</v>
      </c>
      <c r="FJ29" s="40" t="s">
        <v>49</v>
      </c>
      <c r="FK29" s="40" t="s">
        <v>50</v>
      </c>
      <c r="FL29" s="40" t="s">
        <v>51</v>
      </c>
      <c r="FM29" s="40" t="s">
        <v>55</v>
      </c>
      <c r="FN29" s="40" t="s">
        <v>53</v>
      </c>
      <c r="FO29" s="40" t="s">
        <v>54</v>
      </c>
    </row>
    <row r="30" spans="1:171" s="42" customFormat="1" ht="14.25">
      <c r="A30" s="41" t="s">
        <v>21</v>
      </c>
      <c r="B30" s="19">
        <f>COUNTIF(D32:FO40,"PRD")</f>
        <v>66</v>
      </c>
      <c r="D30" s="60">
        <v>5</v>
      </c>
      <c r="E30" s="40">
        <v>6</v>
      </c>
      <c r="F30" s="40">
        <v>7</v>
      </c>
      <c r="G30" s="40">
        <v>8</v>
      </c>
      <c r="H30" s="40">
        <v>9</v>
      </c>
      <c r="I30" s="60">
        <v>10</v>
      </c>
      <c r="J30" s="40">
        <v>11</v>
      </c>
      <c r="K30" s="60">
        <v>12</v>
      </c>
      <c r="L30" s="40">
        <v>13</v>
      </c>
      <c r="M30" s="40">
        <v>14</v>
      </c>
      <c r="N30" s="40">
        <v>15</v>
      </c>
      <c r="O30" s="40">
        <v>16</v>
      </c>
      <c r="P30" s="60">
        <v>17</v>
      </c>
      <c r="Q30" s="40">
        <v>18</v>
      </c>
      <c r="R30" s="60">
        <v>19</v>
      </c>
      <c r="S30" s="40">
        <v>20</v>
      </c>
      <c r="T30" s="40">
        <v>21</v>
      </c>
      <c r="U30" s="40">
        <v>22</v>
      </c>
      <c r="V30" s="40">
        <v>23</v>
      </c>
      <c r="W30" s="60">
        <v>24</v>
      </c>
      <c r="X30" s="40">
        <v>25</v>
      </c>
      <c r="Y30" s="60">
        <v>26</v>
      </c>
      <c r="Z30" s="40">
        <v>27</v>
      </c>
      <c r="AA30" s="40">
        <v>28</v>
      </c>
      <c r="AB30" s="40">
        <v>29</v>
      </c>
      <c r="AC30" s="40">
        <v>30</v>
      </c>
      <c r="AD30" s="60">
        <v>31</v>
      </c>
      <c r="AE30" s="40">
        <v>1</v>
      </c>
      <c r="AF30" s="60">
        <v>2</v>
      </c>
      <c r="AG30" s="40">
        <v>3</v>
      </c>
      <c r="AH30" s="40">
        <v>4</v>
      </c>
      <c r="AI30" s="40">
        <v>5</v>
      </c>
      <c r="AJ30" s="40">
        <v>6</v>
      </c>
      <c r="AK30" s="60">
        <v>7</v>
      </c>
      <c r="AL30" s="40">
        <v>8</v>
      </c>
      <c r="AM30" s="60">
        <v>9</v>
      </c>
      <c r="AN30" s="40">
        <v>10</v>
      </c>
      <c r="AO30" s="40">
        <v>11</v>
      </c>
      <c r="AP30" s="40">
        <v>12</v>
      </c>
      <c r="AQ30" s="40">
        <v>13</v>
      </c>
      <c r="AR30" s="60">
        <v>14</v>
      </c>
      <c r="AS30" s="40">
        <v>15</v>
      </c>
      <c r="AT30" s="60">
        <v>16</v>
      </c>
      <c r="AU30" s="40">
        <v>17</v>
      </c>
      <c r="AV30" s="40">
        <v>18</v>
      </c>
      <c r="AW30" s="40">
        <v>19</v>
      </c>
      <c r="AX30" s="40">
        <v>20</v>
      </c>
      <c r="AY30" s="60">
        <v>21</v>
      </c>
      <c r="AZ30" s="40">
        <v>22</v>
      </c>
      <c r="BA30" s="60">
        <v>23</v>
      </c>
      <c r="BB30" s="40">
        <v>24</v>
      </c>
      <c r="BC30" s="40">
        <v>25</v>
      </c>
      <c r="BD30" s="40">
        <v>26</v>
      </c>
      <c r="BE30" s="40">
        <v>27</v>
      </c>
      <c r="BF30" s="60">
        <v>28</v>
      </c>
      <c r="BG30" s="40">
        <v>29</v>
      </c>
      <c r="BH30" s="60">
        <v>30</v>
      </c>
      <c r="BI30" s="40">
        <v>1</v>
      </c>
      <c r="BJ30" s="40">
        <v>2</v>
      </c>
      <c r="BK30" s="40">
        <v>3</v>
      </c>
      <c r="BL30" s="40">
        <v>4</v>
      </c>
      <c r="BM30" s="60">
        <v>5</v>
      </c>
      <c r="BN30" s="40">
        <v>6</v>
      </c>
      <c r="BO30" s="60">
        <v>7</v>
      </c>
      <c r="BP30" s="40">
        <v>8</v>
      </c>
      <c r="BQ30" s="40">
        <v>9</v>
      </c>
      <c r="BR30" s="40">
        <v>10</v>
      </c>
      <c r="BS30" s="40">
        <v>11</v>
      </c>
      <c r="BT30" s="60">
        <v>12</v>
      </c>
      <c r="BU30" s="40">
        <v>13</v>
      </c>
      <c r="BV30" s="60">
        <v>14</v>
      </c>
      <c r="BW30" s="40">
        <v>15</v>
      </c>
      <c r="BX30" s="40">
        <v>16</v>
      </c>
      <c r="BY30" s="40">
        <v>17</v>
      </c>
      <c r="BZ30" s="40">
        <v>18</v>
      </c>
      <c r="CA30" s="60">
        <v>19</v>
      </c>
      <c r="CB30" s="40">
        <v>20</v>
      </c>
      <c r="CC30" s="60">
        <v>21</v>
      </c>
      <c r="CD30" s="40">
        <v>22</v>
      </c>
      <c r="CE30" s="40">
        <v>23</v>
      </c>
      <c r="CF30" s="40">
        <v>24</v>
      </c>
      <c r="CG30" s="40">
        <v>25</v>
      </c>
      <c r="CH30" s="60">
        <v>26</v>
      </c>
      <c r="CI30" s="40">
        <v>27</v>
      </c>
      <c r="CJ30" s="60">
        <v>28</v>
      </c>
      <c r="CK30" s="40">
        <v>29</v>
      </c>
      <c r="CL30" s="40">
        <v>30</v>
      </c>
      <c r="CM30" s="40">
        <v>31</v>
      </c>
      <c r="CN30" s="40">
        <v>1</v>
      </c>
      <c r="CO30" s="60">
        <v>2</v>
      </c>
      <c r="CP30" s="40">
        <v>3</v>
      </c>
      <c r="CQ30" s="60">
        <v>4</v>
      </c>
      <c r="CR30" s="40">
        <v>5</v>
      </c>
      <c r="CS30" s="40">
        <v>6</v>
      </c>
      <c r="CT30" s="40">
        <v>7</v>
      </c>
      <c r="CU30" s="40">
        <v>8</v>
      </c>
      <c r="CV30" s="60">
        <v>9</v>
      </c>
      <c r="CW30" s="40">
        <v>10</v>
      </c>
      <c r="CX30" s="60">
        <v>11</v>
      </c>
      <c r="CY30" s="40">
        <v>12</v>
      </c>
      <c r="CZ30" s="40">
        <v>13</v>
      </c>
      <c r="DA30" s="40">
        <v>14</v>
      </c>
      <c r="DB30" s="40">
        <v>15</v>
      </c>
      <c r="DC30" s="60">
        <v>16</v>
      </c>
      <c r="DD30" s="40">
        <v>17</v>
      </c>
      <c r="DE30" s="60">
        <v>18</v>
      </c>
      <c r="DF30" s="40">
        <v>19</v>
      </c>
      <c r="DG30" s="40">
        <v>20</v>
      </c>
      <c r="DH30" s="40">
        <v>21</v>
      </c>
      <c r="DI30" s="40">
        <v>22</v>
      </c>
      <c r="DJ30" s="60">
        <v>23</v>
      </c>
      <c r="DK30" s="40">
        <v>24</v>
      </c>
      <c r="DL30" s="60">
        <v>25</v>
      </c>
      <c r="DM30" s="40">
        <v>26</v>
      </c>
      <c r="DN30" s="40">
        <v>27</v>
      </c>
      <c r="DO30" s="40">
        <v>28</v>
      </c>
      <c r="DP30" s="40">
        <v>29</v>
      </c>
      <c r="DQ30" s="60">
        <v>30</v>
      </c>
      <c r="DR30" s="40">
        <v>31</v>
      </c>
      <c r="DS30" s="60">
        <v>1</v>
      </c>
      <c r="DT30" s="40">
        <v>2</v>
      </c>
      <c r="DU30" s="40">
        <v>3</v>
      </c>
      <c r="DV30" s="40">
        <v>4</v>
      </c>
      <c r="DW30" s="40">
        <v>5</v>
      </c>
      <c r="DX30" s="60">
        <v>6</v>
      </c>
      <c r="DY30" s="40">
        <v>7</v>
      </c>
      <c r="DZ30" s="60">
        <v>8</v>
      </c>
      <c r="EA30" s="40">
        <v>9</v>
      </c>
      <c r="EB30" s="40">
        <v>10</v>
      </c>
      <c r="EC30" s="40">
        <v>11</v>
      </c>
      <c r="ED30" s="40">
        <v>12</v>
      </c>
      <c r="EE30" s="60">
        <v>13</v>
      </c>
      <c r="EF30" s="40">
        <v>14</v>
      </c>
      <c r="EG30" s="60">
        <v>15</v>
      </c>
      <c r="EH30" s="40">
        <v>16</v>
      </c>
      <c r="EI30" s="40">
        <v>17</v>
      </c>
      <c r="EJ30" s="40">
        <v>18</v>
      </c>
      <c r="EK30" s="40">
        <v>19</v>
      </c>
      <c r="EL30" s="60">
        <v>20</v>
      </c>
      <c r="EM30" s="40">
        <v>21</v>
      </c>
      <c r="EN30" s="60">
        <v>22</v>
      </c>
      <c r="EO30" s="40">
        <v>23</v>
      </c>
      <c r="EP30" s="40">
        <v>24</v>
      </c>
      <c r="EQ30" s="40">
        <v>25</v>
      </c>
      <c r="ER30" s="40">
        <v>26</v>
      </c>
      <c r="ES30" s="60">
        <v>27</v>
      </c>
      <c r="ET30" s="40">
        <v>28</v>
      </c>
      <c r="EU30" s="60">
        <v>1</v>
      </c>
      <c r="EV30" s="40">
        <v>2</v>
      </c>
      <c r="EW30" s="40">
        <v>3</v>
      </c>
      <c r="EX30" s="40">
        <v>4</v>
      </c>
      <c r="EY30" s="40">
        <v>5</v>
      </c>
      <c r="EZ30" s="60">
        <v>6</v>
      </c>
      <c r="FA30" s="40">
        <v>7</v>
      </c>
      <c r="FB30" s="60">
        <v>8</v>
      </c>
      <c r="FC30" s="40">
        <v>9</v>
      </c>
      <c r="FD30" s="40">
        <v>10</v>
      </c>
      <c r="FE30" s="40">
        <v>11</v>
      </c>
      <c r="FF30" s="40">
        <v>12</v>
      </c>
      <c r="FG30" s="60">
        <v>13</v>
      </c>
      <c r="FH30" s="40">
        <v>14</v>
      </c>
      <c r="FI30" s="60">
        <v>15</v>
      </c>
      <c r="FJ30" s="40">
        <v>16</v>
      </c>
      <c r="FK30" s="40">
        <v>17</v>
      </c>
      <c r="FL30" s="40">
        <v>18</v>
      </c>
      <c r="FM30" s="40">
        <v>19</v>
      </c>
      <c r="FN30" s="60">
        <v>20</v>
      </c>
      <c r="FO30" s="40">
        <v>21</v>
      </c>
    </row>
    <row r="31" spans="1:256" s="40" customFormat="1" ht="15" customHeight="1">
      <c r="A31" s="43" t="s">
        <v>22</v>
      </c>
      <c r="B31" s="19">
        <f>COUNTIF(D32:FO40,"PNA")</f>
        <v>66</v>
      </c>
      <c r="C31" s="44"/>
      <c r="D31" s="60" t="s">
        <v>64</v>
      </c>
      <c r="I31" s="60" t="s">
        <v>64</v>
      </c>
      <c r="J31" s="61"/>
      <c r="K31" s="60" t="s">
        <v>64</v>
      </c>
      <c r="P31" s="60" t="s">
        <v>64</v>
      </c>
      <c r="Q31" s="61"/>
      <c r="R31" s="60" t="s">
        <v>64</v>
      </c>
      <c r="W31" s="60" t="s">
        <v>64</v>
      </c>
      <c r="X31" s="61"/>
      <c r="Y31" s="60" t="s">
        <v>64</v>
      </c>
      <c r="AD31" s="60" t="s">
        <v>64</v>
      </c>
      <c r="AE31" s="61"/>
      <c r="AF31" s="60" t="s">
        <v>64</v>
      </c>
      <c r="AK31" s="60" t="s">
        <v>64</v>
      </c>
      <c r="AL31" s="61"/>
      <c r="AM31" s="60" t="s">
        <v>64</v>
      </c>
      <c r="AR31" s="60" t="s">
        <v>64</v>
      </c>
      <c r="AS31" s="61"/>
      <c r="AT31" s="60" t="s">
        <v>64</v>
      </c>
      <c r="AY31" s="60" t="s">
        <v>64</v>
      </c>
      <c r="AZ31" s="61"/>
      <c r="BA31" s="60" t="s">
        <v>64</v>
      </c>
      <c r="BF31" s="60" t="s">
        <v>64</v>
      </c>
      <c r="BG31" s="61"/>
      <c r="BH31" s="60" t="s">
        <v>64</v>
      </c>
      <c r="BM31" s="60" t="s">
        <v>64</v>
      </c>
      <c r="BN31" s="61"/>
      <c r="BO31" s="60" t="s">
        <v>64</v>
      </c>
      <c r="BT31" s="60" t="s">
        <v>64</v>
      </c>
      <c r="BU31" s="61"/>
      <c r="BV31" s="60" t="s">
        <v>64</v>
      </c>
      <c r="CA31" s="60" t="s">
        <v>64</v>
      </c>
      <c r="CB31" s="61"/>
      <c r="CC31" s="60" t="s">
        <v>64</v>
      </c>
      <c r="CH31" s="60" t="s">
        <v>64</v>
      </c>
      <c r="CI31" s="61"/>
      <c r="CJ31" s="60" t="s">
        <v>64</v>
      </c>
      <c r="CO31" s="60" t="s">
        <v>64</v>
      </c>
      <c r="CP31" s="61"/>
      <c r="CQ31" s="60" t="s">
        <v>64</v>
      </c>
      <c r="CV31" s="60" t="s">
        <v>64</v>
      </c>
      <c r="CW31" s="61"/>
      <c r="CX31" s="60" t="s">
        <v>64</v>
      </c>
      <c r="DC31" s="60" t="s">
        <v>64</v>
      </c>
      <c r="DD31" s="61"/>
      <c r="DE31" s="60" t="s">
        <v>64</v>
      </c>
      <c r="DJ31" s="60" t="s">
        <v>64</v>
      </c>
      <c r="DK31" s="61"/>
      <c r="DL31" s="60" t="s">
        <v>64</v>
      </c>
      <c r="DQ31" s="60" t="s">
        <v>64</v>
      </c>
      <c r="DR31" s="61"/>
      <c r="DS31" s="60" t="s">
        <v>64</v>
      </c>
      <c r="DX31" s="60" t="s">
        <v>64</v>
      </c>
      <c r="DY31" s="61"/>
      <c r="DZ31" s="60" t="s">
        <v>64</v>
      </c>
      <c r="EE31" s="60" t="s">
        <v>64</v>
      </c>
      <c r="EF31" s="61"/>
      <c r="EG31" s="60" t="s">
        <v>64</v>
      </c>
      <c r="EL31" s="60" t="s">
        <v>64</v>
      </c>
      <c r="EM31" s="61"/>
      <c r="EN31" s="60" t="s">
        <v>64</v>
      </c>
      <c r="ES31" s="60" t="s">
        <v>64</v>
      </c>
      <c r="ET31" s="61"/>
      <c r="EU31" s="60" t="s">
        <v>64</v>
      </c>
      <c r="EZ31" s="60" t="s">
        <v>64</v>
      </c>
      <c r="FA31" s="61"/>
      <c r="FB31" s="60" t="s">
        <v>64</v>
      </c>
      <c r="FG31" s="60" t="s">
        <v>64</v>
      </c>
      <c r="FH31" s="61"/>
      <c r="FI31" s="60" t="s">
        <v>64</v>
      </c>
      <c r="FN31" s="60" t="s">
        <v>64</v>
      </c>
      <c r="FO31" s="6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171" s="67" customFormat="1" ht="13.5">
      <c r="A32" s="45" t="s">
        <v>56</v>
      </c>
      <c r="B32" s="19">
        <f>COUNTIF(D32:FO40,"PRI")</f>
        <v>66</v>
      </c>
      <c r="C32" s="62"/>
      <c r="D32" s="63"/>
      <c r="E32" s="64" t="s">
        <v>20</v>
      </c>
      <c r="F32" s="52" t="s">
        <v>26</v>
      </c>
      <c r="G32" s="41" t="s">
        <v>21</v>
      </c>
      <c r="H32" s="65" t="s">
        <v>58</v>
      </c>
      <c r="I32" s="63"/>
      <c r="J32" s="43" t="s">
        <v>22</v>
      </c>
      <c r="K32" s="63"/>
      <c r="L32" s="43" t="s">
        <v>22</v>
      </c>
      <c r="M32" s="66" t="s">
        <v>59</v>
      </c>
      <c r="N32" s="45" t="s">
        <v>56</v>
      </c>
      <c r="O32" s="55" t="s">
        <v>60</v>
      </c>
      <c r="P32" s="63"/>
      <c r="Q32" s="66" t="s">
        <v>59</v>
      </c>
      <c r="R32" s="63"/>
      <c r="S32" s="48" t="s">
        <v>24</v>
      </c>
      <c r="T32" s="56" t="s">
        <v>61</v>
      </c>
      <c r="U32" s="51" t="s">
        <v>25</v>
      </c>
      <c r="V32" s="57" t="s">
        <v>62</v>
      </c>
      <c r="W32" s="63"/>
      <c r="X32" s="45" t="s">
        <v>56</v>
      </c>
      <c r="Y32" s="63"/>
      <c r="Z32" s="52" t="s">
        <v>26</v>
      </c>
      <c r="AA32" s="64" t="s">
        <v>20</v>
      </c>
      <c r="AB32" s="65" t="s">
        <v>58</v>
      </c>
      <c r="AC32" s="41" t="s">
        <v>21</v>
      </c>
      <c r="AD32" s="63"/>
      <c r="AE32" s="55" t="s">
        <v>60</v>
      </c>
      <c r="AF32" s="63"/>
      <c r="AG32" s="66" t="s">
        <v>59</v>
      </c>
      <c r="AH32" s="43" t="s">
        <v>22</v>
      </c>
      <c r="AI32" s="55" t="s">
        <v>60</v>
      </c>
      <c r="AJ32" s="45" t="s">
        <v>56</v>
      </c>
      <c r="AK32" s="63"/>
      <c r="AL32" s="48" t="s">
        <v>24</v>
      </c>
      <c r="AM32" s="63"/>
      <c r="AN32" s="56" t="s">
        <v>61</v>
      </c>
      <c r="AO32" s="48" t="s">
        <v>24</v>
      </c>
      <c r="AP32" s="57" t="s">
        <v>62</v>
      </c>
      <c r="AQ32" s="51" t="s">
        <v>25</v>
      </c>
      <c r="AR32" s="63"/>
      <c r="AS32" s="56" t="s">
        <v>61</v>
      </c>
      <c r="AT32" s="63"/>
      <c r="AU32" s="64" t="s">
        <v>20</v>
      </c>
      <c r="AV32" s="52" t="s">
        <v>26</v>
      </c>
      <c r="AW32" s="41" t="s">
        <v>21</v>
      </c>
      <c r="AX32" s="65" t="s">
        <v>58</v>
      </c>
      <c r="AY32" s="63"/>
      <c r="AZ32" s="51" t="s">
        <v>25</v>
      </c>
      <c r="BA32" s="63"/>
      <c r="BB32" s="43" t="s">
        <v>22</v>
      </c>
      <c r="BC32" s="66" t="s">
        <v>59</v>
      </c>
      <c r="BD32" s="45" t="s">
        <v>56</v>
      </c>
      <c r="BE32" s="55" t="s">
        <v>60</v>
      </c>
      <c r="BF32" s="63"/>
      <c r="BG32" s="57" t="s">
        <v>62</v>
      </c>
      <c r="BH32" s="63"/>
      <c r="BI32" s="48" t="s">
        <v>24</v>
      </c>
      <c r="BJ32" s="56" t="s">
        <v>61</v>
      </c>
      <c r="BK32" s="51" t="s">
        <v>25</v>
      </c>
      <c r="BL32" s="57" t="s">
        <v>62</v>
      </c>
      <c r="BM32" s="63"/>
      <c r="BN32" s="52" t="s">
        <v>26</v>
      </c>
      <c r="BO32" s="63"/>
      <c r="BP32" s="52" t="s">
        <v>26</v>
      </c>
      <c r="BQ32" s="64" t="s">
        <v>20</v>
      </c>
      <c r="BR32" s="65" t="s">
        <v>58</v>
      </c>
      <c r="BS32" s="41" t="s">
        <v>21</v>
      </c>
      <c r="BT32" s="63"/>
      <c r="BU32" s="64" t="s">
        <v>20</v>
      </c>
      <c r="BV32" s="63"/>
      <c r="BW32" s="66" t="s">
        <v>59</v>
      </c>
      <c r="BX32" s="43" t="s">
        <v>22</v>
      </c>
      <c r="BY32" s="55" t="s">
        <v>60</v>
      </c>
      <c r="BZ32" s="45" t="s">
        <v>56</v>
      </c>
      <c r="CA32" s="63"/>
      <c r="CB32" s="65" t="s">
        <v>58</v>
      </c>
      <c r="CC32" s="63"/>
      <c r="CD32" s="56" t="s">
        <v>61</v>
      </c>
      <c r="CE32" s="48" t="s">
        <v>24</v>
      </c>
      <c r="CF32" s="57" t="s">
        <v>62</v>
      </c>
      <c r="CG32" s="51" t="s">
        <v>25</v>
      </c>
      <c r="CH32" s="63"/>
      <c r="CI32" s="41" t="s">
        <v>21</v>
      </c>
      <c r="CJ32" s="63"/>
      <c r="CK32" s="64" t="s">
        <v>20</v>
      </c>
      <c r="CL32" s="52" t="s">
        <v>26</v>
      </c>
      <c r="CM32" s="41" t="s">
        <v>21</v>
      </c>
      <c r="CN32" s="65" t="s">
        <v>58</v>
      </c>
      <c r="CO32" s="63"/>
      <c r="CP32" s="66" t="s">
        <v>59</v>
      </c>
      <c r="CQ32" s="63"/>
      <c r="CR32" s="43" t="s">
        <v>22</v>
      </c>
      <c r="CS32" s="66" t="s">
        <v>59</v>
      </c>
      <c r="CT32" s="45" t="s">
        <v>56</v>
      </c>
      <c r="CU32" s="55" t="s">
        <v>60</v>
      </c>
      <c r="CV32" s="63"/>
      <c r="CW32" s="43" t="s">
        <v>22</v>
      </c>
      <c r="CX32" s="63"/>
      <c r="CY32" s="48" t="s">
        <v>24</v>
      </c>
      <c r="CZ32" s="56" t="s">
        <v>61</v>
      </c>
      <c r="DA32" s="51" t="s">
        <v>25</v>
      </c>
      <c r="DB32" s="57" t="s">
        <v>62</v>
      </c>
      <c r="DC32" s="63"/>
      <c r="DD32" s="55" t="s">
        <v>60</v>
      </c>
      <c r="DE32" s="63"/>
      <c r="DF32" s="52" t="s">
        <v>26</v>
      </c>
      <c r="DG32" s="64" t="s">
        <v>20</v>
      </c>
      <c r="DH32" s="65" t="s">
        <v>58</v>
      </c>
      <c r="DI32" s="41" t="s">
        <v>21</v>
      </c>
      <c r="DJ32" s="63"/>
      <c r="DK32" s="45" t="s">
        <v>56</v>
      </c>
      <c r="DL32" s="63"/>
      <c r="DM32" s="66" t="s">
        <v>59</v>
      </c>
      <c r="DN32" s="43" t="s">
        <v>22</v>
      </c>
      <c r="DO32" s="55" t="s">
        <v>60</v>
      </c>
      <c r="DP32" s="45" t="s">
        <v>56</v>
      </c>
      <c r="DQ32" s="63"/>
      <c r="DR32" s="56" t="s">
        <v>61</v>
      </c>
      <c r="DS32" s="63"/>
      <c r="DT32" s="56" t="s">
        <v>61</v>
      </c>
      <c r="DU32" s="48" t="s">
        <v>24</v>
      </c>
      <c r="DV32" s="57" t="s">
        <v>62</v>
      </c>
      <c r="DW32" s="51" t="s">
        <v>25</v>
      </c>
      <c r="DX32" s="63"/>
      <c r="DY32" s="48" t="s">
        <v>24</v>
      </c>
      <c r="DZ32" s="63"/>
      <c r="EA32" s="64" t="s">
        <v>20</v>
      </c>
      <c r="EB32" s="52" t="s">
        <v>26</v>
      </c>
      <c r="EC32" s="41" t="s">
        <v>21</v>
      </c>
      <c r="ED32" s="65" t="s">
        <v>58</v>
      </c>
      <c r="EE32" s="63"/>
      <c r="EF32" s="57" t="s">
        <v>62</v>
      </c>
      <c r="EG32" s="63"/>
      <c r="EH32" s="43" t="s">
        <v>22</v>
      </c>
      <c r="EI32" s="66" t="s">
        <v>59</v>
      </c>
      <c r="EJ32" s="45" t="s">
        <v>56</v>
      </c>
      <c r="EK32" s="55" t="s">
        <v>60</v>
      </c>
      <c r="EL32" s="63"/>
      <c r="EM32" s="51" t="s">
        <v>25</v>
      </c>
      <c r="EN32" s="63"/>
      <c r="EO32" s="48" t="s">
        <v>24</v>
      </c>
      <c r="EP32" s="56" t="s">
        <v>61</v>
      </c>
      <c r="EQ32" s="51" t="s">
        <v>25</v>
      </c>
      <c r="ER32" s="57" t="s">
        <v>62</v>
      </c>
      <c r="ES32" s="63"/>
      <c r="ET32" s="64" t="s">
        <v>20</v>
      </c>
      <c r="EU32" s="63"/>
      <c r="EV32" s="52" t="s">
        <v>26</v>
      </c>
      <c r="EW32" s="64" t="s">
        <v>20</v>
      </c>
      <c r="EX32" s="65" t="s">
        <v>58</v>
      </c>
      <c r="EY32" s="41" t="s">
        <v>21</v>
      </c>
      <c r="EZ32" s="63"/>
      <c r="FA32" s="52" t="s">
        <v>26</v>
      </c>
      <c r="FB32" s="63"/>
      <c r="FC32" s="66" t="s">
        <v>59</v>
      </c>
      <c r="FD32" s="43" t="s">
        <v>22</v>
      </c>
      <c r="FE32" s="55" t="s">
        <v>60</v>
      </c>
      <c r="FF32" s="45" t="s">
        <v>56</v>
      </c>
      <c r="FG32" s="63"/>
      <c r="FH32" s="41" t="s">
        <v>21</v>
      </c>
      <c r="FI32" s="63"/>
      <c r="FJ32" s="56" t="s">
        <v>61</v>
      </c>
      <c r="FK32" s="48" t="s">
        <v>24</v>
      </c>
      <c r="FL32" s="57" t="s">
        <v>62</v>
      </c>
      <c r="FM32" s="51" t="s">
        <v>25</v>
      </c>
      <c r="FN32" s="63"/>
      <c r="FO32" s="65" t="s">
        <v>58</v>
      </c>
    </row>
    <row r="33" spans="1:171" ht="13.5">
      <c r="A33" s="48" t="s">
        <v>24</v>
      </c>
      <c r="B33" s="19">
        <f>COUNTIF(D32:FO40,"CONV")</f>
        <v>66</v>
      </c>
      <c r="C33" s="58"/>
      <c r="D33" s="63"/>
      <c r="E33" s="41" t="s">
        <v>21</v>
      </c>
      <c r="F33" s="65" t="s">
        <v>58</v>
      </c>
      <c r="G33" s="43" t="s">
        <v>22</v>
      </c>
      <c r="H33" s="66" t="s">
        <v>59</v>
      </c>
      <c r="I33" s="63"/>
      <c r="J33" s="45" t="s">
        <v>56</v>
      </c>
      <c r="K33" s="63"/>
      <c r="L33" s="45" t="s">
        <v>56</v>
      </c>
      <c r="M33" s="55" t="s">
        <v>60</v>
      </c>
      <c r="N33" s="48" t="s">
        <v>24</v>
      </c>
      <c r="O33" s="56" t="s">
        <v>61</v>
      </c>
      <c r="P33" s="63"/>
      <c r="Q33" s="55" t="s">
        <v>60</v>
      </c>
      <c r="R33" s="63"/>
      <c r="S33" s="51" t="s">
        <v>25</v>
      </c>
      <c r="T33" s="57" t="s">
        <v>62</v>
      </c>
      <c r="U33" s="52" t="s">
        <v>26</v>
      </c>
      <c r="V33" s="64" t="s">
        <v>20</v>
      </c>
      <c r="W33" s="63"/>
      <c r="X33" s="48" t="s">
        <v>24</v>
      </c>
      <c r="Y33" s="63"/>
      <c r="Z33" s="65" t="s">
        <v>58</v>
      </c>
      <c r="AA33" s="41" t="s">
        <v>21</v>
      </c>
      <c r="AB33" s="66" t="s">
        <v>59</v>
      </c>
      <c r="AC33" s="43" t="s">
        <v>22</v>
      </c>
      <c r="AD33" s="63"/>
      <c r="AE33" s="56" t="s">
        <v>61</v>
      </c>
      <c r="AF33" s="63"/>
      <c r="AG33" s="55" t="s">
        <v>60</v>
      </c>
      <c r="AH33" s="45" t="s">
        <v>56</v>
      </c>
      <c r="AI33" s="56" t="s">
        <v>61</v>
      </c>
      <c r="AJ33" s="48" t="s">
        <v>24</v>
      </c>
      <c r="AK33" s="63"/>
      <c r="AL33" s="51" t="s">
        <v>25</v>
      </c>
      <c r="AM33" s="63"/>
      <c r="AN33" s="57" t="s">
        <v>62</v>
      </c>
      <c r="AO33" s="51" t="s">
        <v>25</v>
      </c>
      <c r="AP33" s="64" t="s">
        <v>20</v>
      </c>
      <c r="AQ33" s="52" t="s">
        <v>26</v>
      </c>
      <c r="AR33" s="63"/>
      <c r="AS33" s="57" t="s">
        <v>62</v>
      </c>
      <c r="AT33" s="63"/>
      <c r="AU33" s="41" t="s">
        <v>21</v>
      </c>
      <c r="AV33" s="65" t="s">
        <v>58</v>
      </c>
      <c r="AW33" s="43" t="s">
        <v>22</v>
      </c>
      <c r="AX33" s="66" t="s">
        <v>59</v>
      </c>
      <c r="AY33" s="63"/>
      <c r="AZ33" s="52" t="s">
        <v>26</v>
      </c>
      <c r="BA33" s="63"/>
      <c r="BB33" s="45" t="s">
        <v>56</v>
      </c>
      <c r="BC33" s="55" t="s">
        <v>60</v>
      </c>
      <c r="BD33" s="48" t="s">
        <v>24</v>
      </c>
      <c r="BE33" s="56" t="s">
        <v>61</v>
      </c>
      <c r="BF33" s="63"/>
      <c r="BG33" s="64" t="s">
        <v>20</v>
      </c>
      <c r="BH33" s="63"/>
      <c r="BI33" s="51" t="s">
        <v>25</v>
      </c>
      <c r="BJ33" s="57" t="s">
        <v>62</v>
      </c>
      <c r="BK33" s="52" t="s">
        <v>26</v>
      </c>
      <c r="BL33" s="64" t="s">
        <v>20</v>
      </c>
      <c r="BM33" s="63"/>
      <c r="BN33" s="65" t="s">
        <v>58</v>
      </c>
      <c r="BO33" s="63"/>
      <c r="BP33" s="65" t="s">
        <v>58</v>
      </c>
      <c r="BQ33" s="41" t="s">
        <v>21</v>
      </c>
      <c r="BR33" s="66" t="s">
        <v>59</v>
      </c>
      <c r="BS33" s="43" t="s">
        <v>22</v>
      </c>
      <c r="BT33" s="63"/>
      <c r="BU33" s="41" t="s">
        <v>21</v>
      </c>
      <c r="BV33" s="63"/>
      <c r="BW33" s="55" t="s">
        <v>60</v>
      </c>
      <c r="BX33" s="45" t="s">
        <v>56</v>
      </c>
      <c r="BY33" s="56" t="s">
        <v>61</v>
      </c>
      <c r="BZ33" s="48" t="s">
        <v>24</v>
      </c>
      <c r="CA33" s="63"/>
      <c r="CB33" s="66" t="s">
        <v>59</v>
      </c>
      <c r="CC33" s="63"/>
      <c r="CD33" s="57" t="s">
        <v>62</v>
      </c>
      <c r="CE33" s="51" t="s">
        <v>25</v>
      </c>
      <c r="CF33" s="64" t="s">
        <v>20</v>
      </c>
      <c r="CG33" s="52" t="s">
        <v>26</v>
      </c>
      <c r="CH33" s="63"/>
      <c r="CI33" s="43" t="s">
        <v>22</v>
      </c>
      <c r="CJ33" s="63"/>
      <c r="CK33" s="41" t="s">
        <v>21</v>
      </c>
      <c r="CL33" s="65" t="s">
        <v>58</v>
      </c>
      <c r="CM33" s="43" t="s">
        <v>22</v>
      </c>
      <c r="CN33" s="66" t="s">
        <v>59</v>
      </c>
      <c r="CO33" s="63"/>
      <c r="CP33" s="55" t="s">
        <v>60</v>
      </c>
      <c r="CQ33" s="63"/>
      <c r="CR33" s="45" t="s">
        <v>56</v>
      </c>
      <c r="CS33" s="55" t="s">
        <v>60</v>
      </c>
      <c r="CT33" s="48" t="s">
        <v>24</v>
      </c>
      <c r="CU33" s="56" t="s">
        <v>61</v>
      </c>
      <c r="CV33" s="63"/>
      <c r="CW33" s="45" t="s">
        <v>56</v>
      </c>
      <c r="CX33" s="63"/>
      <c r="CY33" s="51" t="s">
        <v>25</v>
      </c>
      <c r="CZ33" s="57" t="s">
        <v>62</v>
      </c>
      <c r="DA33" s="52" t="s">
        <v>26</v>
      </c>
      <c r="DB33" s="64" t="s">
        <v>20</v>
      </c>
      <c r="DC33" s="63"/>
      <c r="DD33" s="56" t="s">
        <v>61</v>
      </c>
      <c r="DE33" s="63"/>
      <c r="DF33" s="65" t="s">
        <v>58</v>
      </c>
      <c r="DG33" s="41" t="s">
        <v>21</v>
      </c>
      <c r="DH33" s="66" t="s">
        <v>59</v>
      </c>
      <c r="DI33" s="43" t="s">
        <v>22</v>
      </c>
      <c r="DJ33" s="63"/>
      <c r="DK33" s="48" t="s">
        <v>24</v>
      </c>
      <c r="DL33" s="63"/>
      <c r="DM33" s="55" t="s">
        <v>60</v>
      </c>
      <c r="DN33" s="45" t="s">
        <v>56</v>
      </c>
      <c r="DO33" s="56" t="s">
        <v>61</v>
      </c>
      <c r="DP33" s="48" t="s">
        <v>24</v>
      </c>
      <c r="DQ33" s="63"/>
      <c r="DR33" s="57" t="s">
        <v>62</v>
      </c>
      <c r="DS33" s="63"/>
      <c r="DT33" s="57" t="s">
        <v>62</v>
      </c>
      <c r="DU33" s="51" t="s">
        <v>25</v>
      </c>
      <c r="DV33" s="64" t="s">
        <v>20</v>
      </c>
      <c r="DW33" s="52" t="s">
        <v>26</v>
      </c>
      <c r="DX33" s="63"/>
      <c r="DY33" s="51" t="s">
        <v>25</v>
      </c>
      <c r="DZ33" s="63"/>
      <c r="EA33" s="41" t="s">
        <v>21</v>
      </c>
      <c r="EB33" s="65" t="s">
        <v>58</v>
      </c>
      <c r="EC33" s="43" t="s">
        <v>22</v>
      </c>
      <c r="ED33" s="66" t="s">
        <v>59</v>
      </c>
      <c r="EE33" s="63"/>
      <c r="EF33" s="64" t="s">
        <v>20</v>
      </c>
      <c r="EG33" s="63"/>
      <c r="EH33" s="45" t="s">
        <v>56</v>
      </c>
      <c r="EI33" s="55" t="s">
        <v>60</v>
      </c>
      <c r="EJ33" s="48" t="s">
        <v>24</v>
      </c>
      <c r="EK33" s="56" t="s">
        <v>61</v>
      </c>
      <c r="EL33" s="63"/>
      <c r="EM33" s="52" t="s">
        <v>26</v>
      </c>
      <c r="EN33" s="63"/>
      <c r="EO33" s="51" t="s">
        <v>25</v>
      </c>
      <c r="EP33" s="57" t="s">
        <v>62</v>
      </c>
      <c r="EQ33" s="52" t="s">
        <v>26</v>
      </c>
      <c r="ER33" s="64" t="s">
        <v>20</v>
      </c>
      <c r="ES33" s="63"/>
      <c r="ET33" s="41" t="s">
        <v>21</v>
      </c>
      <c r="EU33" s="63"/>
      <c r="EV33" s="65" t="s">
        <v>58</v>
      </c>
      <c r="EW33" s="41" t="s">
        <v>21</v>
      </c>
      <c r="EX33" s="66" t="s">
        <v>59</v>
      </c>
      <c r="EY33" s="43" t="s">
        <v>22</v>
      </c>
      <c r="EZ33" s="63"/>
      <c r="FA33" s="65" t="s">
        <v>58</v>
      </c>
      <c r="FB33" s="63"/>
      <c r="FC33" s="55" t="s">
        <v>60</v>
      </c>
      <c r="FD33" s="45" t="s">
        <v>56</v>
      </c>
      <c r="FE33" s="56" t="s">
        <v>61</v>
      </c>
      <c r="FF33" s="48" t="s">
        <v>24</v>
      </c>
      <c r="FG33" s="63"/>
      <c r="FH33" s="43" t="s">
        <v>22</v>
      </c>
      <c r="FI33" s="63"/>
      <c r="FJ33" s="57" t="s">
        <v>62</v>
      </c>
      <c r="FK33" s="51" t="s">
        <v>25</v>
      </c>
      <c r="FL33" s="64" t="s">
        <v>20</v>
      </c>
      <c r="FM33" s="52" t="s">
        <v>26</v>
      </c>
      <c r="FN33" s="63"/>
      <c r="FO33" s="66" t="s">
        <v>59</v>
      </c>
    </row>
    <row r="34" spans="1:171" ht="13.5">
      <c r="A34" s="51" t="s">
        <v>25</v>
      </c>
      <c r="B34" s="19">
        <f>COUNTIF(D32:FO40,"PAN")</f>
        <v>66</v>
      </c>
      <c r="C34" s="58"/>
      <c r="D34" s="63"/>
      <c r="E34" s="43" t="s">
        <v>22</v>
      </c>
      <c r="F34" s="66" t="s">
        <v>59</v>
      </c>
      <c r="G34" s="45" t="s">
        <v>56</v>
      </c>
      <c r="H34" s="55" t="s">
        <v>60</v>
      </c>
      <c r="I34" s="63"/>
      <c r="J34" s="48" t="s">
        <v>24</v>
      </c>
      <c r="K34" s="63"/>
      <c r="L34" s="48" t="s">
        <v>24</v>
      </c>
      <c r="M34" s="56" t="s">
        <v>61</v>
      </c>
      <c r="N34" s="51" t="s">
        <v>25</v>
      </c>
      <c r="O34" s="57" t="s">
        <v>62</v>
      </c>
      <c r="P34" s="63"/>
      <c r="Q34" s="56" t="s">
        <v>61</v>
      </c>
      <c r="R34" s="63"/>
      <c r="S34" s="52" t="s">
        <v>26</v>
      </c>
      <c r="T34" s="64" t="s">
        <v>20</v>
      </c>
      <c r="U34" s="68" t="s">
        <v>58</v>
      </c>
      <c r="V34" s="41" t="s">
        <v>21</v>
      </c>
      <c r="W34" s="63"/>
      <c r="X34" s="51" t="s">
        <v>25</v>
      </c>
      <c r="Y34" s="63"/>
      <c r="Z34" s="66" t="s">
        <v>59</v>
      </c>
      <c r="AA34" s="43" t="s">
        <v>22</v>
      </c>
      <c r="AB34" s="55" t="s">
        <v>60</v>
      </c>
      <c r="AC34" s="45" t="s">
        <v>56</v>
      </c>
      <c r="AD34" s="63"/>
      <c r="AE34" s="57" t="s">
        <v>62</v>
      </c>
      <c r="AF34" s="63"/>
      <c r="AG34" s="56" t="s">
        <v>61</v>
      </c>
      <c r="AH34" s="48" t="s">
        <v>24</v>
      </c>
      <c r="AI34" s="57" t="s">
        <v>62</v>
      </c>
      <c r="AJ34" s="51" t="s">
        <v>25</v>
      </c>
      <c r="AK34" s="63"/>
      <c r="AL34" s="52" t="s">
        <v>26</v>
      </c>
      <c r="AM34" s="63"/>
      <c r="AN34" s="64" t="s">
        <v>20</v>
      </c>
      <c r="AO34" s="52" t="s">
        <v>26</v>
      </c>
      <c r="AP34" s="41" t="s">
        <v>21</v>
      </c>
      <c r="AQ34" s="65" t="s">
        <v>58</v>
      </c>
      <c r="AR34" s="63"/>
      <c r="AS34" s="64" t="s">
        <v>20</v>
      </c>
      <c r="AT34" s="63"/>
      <c r="AU34" s="43" t="s">
        <v>22</v>
      </c>
      <c r="AV34" s="66" t="s">
        <v>59</v>
      </c>
      <c r="AW34" s="45" t="s">
        <v>56</v>
      </c>
      <c r="AX34" s="55" t="s">
        <v>60</v>
      </c>
      <c r="AY34" s="63"/>
      <c r="AZ34" s="65" t="s">
        <v>58</v>
      </c>
      <c r="BA34" s="63"/>
      <c r="BB34" s="48" t="s">
        <v>24</v>
      </c>
      <c r="BC34" s="56" t="s">
        <v>61</v>
      </c>
      <c r="BD34" s="51" t="s">
        <v>25</v>
      </c>
      <c r="BE34" s="57" t="s">
        <v>62</v>
      </c>
      <c r="BF34" s="63"/>
      <c r="BG34" s="41" t="s">
        <v>21</v>
      </c>
      <c r="BH34" s="63"/>
      <c r="BI34" s="52" t="s">
        <v>26</v>
      </c>
      <c r="BJ34" s="64" t="s">
        <v>20</v>
      </c>
      <c r="BK34" s="68" t="s">
        <v>58</v>
      </c>
      <c r="BL34" s="41" t="s">
        <v>21</v>
      </c>
      <c r="BM34" s="63"/>
      <c r="BN34" s="66" t="s">
        <v>59</v>
      </c>
      <c r="BO34" s="63"/>
      <c r="BP34" s="66" t="s">
        <v>59</v>
      </c>
      <c r="BQ34" s="43" t="s">
        <v>22</v>
      </c>
      <c r="BR34" s="55" t="s">
        <v>60</v>
      </c>
      <c r="BS34" s="45" t="s">
        <v>56</v>
      </c>
      <c r="BT34" s="63"/>
      <c r="BU34" s="43" t="s">
        <v>22</v>
      </c>
      <c r="BV34" s="63"/>
      <c r="BW34" s="56" t="s">
        <v>61</v>
      </c>
      <c r="BX34" s="48" t="s">
        <v>24</v>
      </c>
      <c r="BY34" s="57" t="s">
        <v>62</v>
      </c>
      <c r="BZ34" s="51" t="s">
        <v>25</v>
      </c>
      <c r="CA34" s="63"/>
      <c r="CB34" s="55" t="s">
        <v>60</v>
      </c>
      <c r="CC34" s="63"/>
      <c r="CD34" s="64" t="s">
        <v>20</v>
      </c>
      <c r="CE34" s="52" t="s">
        <v>26</v>
      </c>
      <c r="CF34" s="41" t="s">
        <v>21</v>
      </c>
      <c r="CG34" s="65" t="s">
        <v>58</v>
      </c>
      <c r="CH34" s="63"/>
      <c r="CI34" s="45" t="s">
        <v>56</v>
      </c>
      <c r="CJ34" s="63"/>
      <c r="CK34" s="43" t="s">
        <v>22</v>
      </c>
      <c r="CL34" s="66" t="s">
        <v>59</v>
      </c>
      <c r="CM34" s="45" t="s">
        <v>56</v>
      </c>
      <c r="CN34" s="55" t="s">
        <v>60</v>
      </c>
      <c r="CO34" s="63"/>
      <c r="CP34" s="56" t="s">
        <v>61</v>
      </c>
      <c r="CQ34" s="63"/>
      <c r="CR34" s="48" t="s">
        <v>24</v>
      </c>
      <c r="CS34" s="56" t="s">
        <v>61</v>
      </c>
      <c r="CT34" s="51" t="s">
        <v>25</v>
      </c>
      <c r="CU34" s="57" t="s">
        <v>62</v>
      </c>
      <c r="CV34" s="63"/>
      <c r="CW34" s="48" t="s">
        <v>24</v>
      </c>
      <c r="CX34" s="63"/>
      <c r="CY34" s="52" t="s">
        <v>26</v>
      </c>
      <c r="CZ34" s="64" t="s">
        <v>20</v>
      </c>
      <c r="DA34" s="68" t="s">
        <v>58</v>
      </c>
      <c r="DB34" s="41" t="s">
        <v>21</v>
      </c>
      <c r="DC34" s="63"/>
      <c r="DD34" s="57" t="s">
        <v>62</v>
      </c>
      <c r="DE34" s="63"/>
      <c r="DF34" s="66" t="s">
        <v>59</v>
      </c>
      <c r="DG34" s="43" t="s">
        <v>22</v>
      </c>
      <c r="DH34" s="55" t="s">
        <v>60</v>
      </c>
      <c r="DI34" s="45" t="s">
        <v>56</v>
      </c>
      <c r="DJ34" s="63"/>
      <c r="DK34" s="51" t="s">
        <v>25</v>
      </c>
      <c r="DL34" s="63"/>
      <c r="DM34" s="56" t="s">
        <v>61</v>
      </c>
      <c r="DN34" s="48" t="s">
        <v>24</v>
      </c>
      <c r="DO34" s="57" t="s">
        <v>62</v>
      </c>
      <c r="DP34" s="51" t="s">
        <v>25</v>
      </c>
      <c r="DQ34" s="63"/>
      <c r="DR34" s="64" t="s">
        <v>20</v>
      </c>
      <c r="DS34" s="63"/>
      <c r="DT34" s="64" t="s">
        <v>20</v>
      </c>
      <c r="DU34" s="52" t="s">
        <v>26</v>
      </c>
      <c r="DV34" s="41" t="s">
        <v>21</v>
      </c>
      <c r="DW34" s="65" t="s">
        <v>58</v>
      </c>
      <c r="DX34" s="63"/>
      <c r="DY34" s="52" t="s">
        <v>26</v>
      </c>
      <c r="DZ34" s="63"/>
      <c r="EA34" s="43" t="s">
        <v>22</v>
      </c>
      <c r="EB34" s="66" t="s">
        <v>59</v>
      </c>
      <c r="EC34" s="45" t="s">
        <v>56</v>
      </c>
      <c r="ED34" s="55" t="s">
        <v>60</v>
      </c>
      <c r="EE34" s="63"/>
      <c r="EF34" s="41" t="s">
        <v>21</v>
      </c>
      <c r="EG34" s="63"/>
      <c r="EH34" s="48" t="s">
        <v>24</v>
      </c>
      <c r="EI34" s="56" t="s">
        <v>61</v>
      </c>
      <c r="EJ34" s="51" t="s">
        <v>25</v>
      </c>
      <c r="EK34" s="57" t="s">
        <v>62</v>
      </c>
      <c r="EL34" s="63"/>
      <c r="EM34" s="65" t="s">
        <v>58</v>
      </c>
      <c r="EN34" s="63"/>
      <c r="EO34" s="52" t="s">
        <v>26</v>
      </c>
      <c r="EP34" s="64" t="s">
        <v>20</v>
      </c>
      <c r="EQ34" s="68" t="s">
        <v>58</v>
      </c>
      <c r="ER34" s="41" t="s">
        <v>21</v>
      </c>
      <c r="ES34" s="63"/>
      <c r="ET34" s="43" t="s">
        <v>22</v>
      </c>
      <c r="EU34" s="63"/>
      <c r="EV34" s="66" t="s">
        <v>59</v>
      </c>
      <c r="EW34" s="43" t="s">
        <v>22</v>
      </c>
      <c r="EX34" s="55" t="s">
        <v>60</v>
      </c>
      <c r="EY34" s="45" t="s">
        <v>56</v>
      </c>
      <c r="EZ34" s="63"/>
      <c r="FA34" s="66" t="s">
        <v>59</v>
      </c>
      <c r="FB34" s="63"/>
      <c r="FC34" s="56" t="s">
        <v>61</v>
      </c>
      <c r="FD34" s="48" t="s">
        <v>24</v>
      </c>
      <c r="FE34" s="57" t="s">
        <v>62</v>
      </c>
      <c r="FF34" s="51" t="s">
        <v>25</v>
      </c>
      <c r="FG34" s="63"/>
      <c r="FH34" s="45" t="s">
        <v>56</v>
      </c>
      <c r="FI34" s="63"/>
      <c r="FJ34" s="64" t="s">
        <v>20</v>
      </c>
      <c r="FK34" s="52" t="s">
        <v>26</v>
      </c>
      <c r="FL34" s="41" t="s">
        <v>21</v>
      </c>
      <c r="FM34" s="65" t="s">
        <v>58</v>
      </c>
      <c r="FN34" s="63"/>
      <c r="FO34" s="55" t="s">
        <v>60</v>
      </c>
    </row>
    <row r="35" spans="1:171" ht="13.5">
      <c r="A35" s="52" t="s">
        <v>26</v>
      </c>
      <c r="B35" s="19">
        <f>COUNTIF(D32:FO40,"PVEM")</f>
        <v>66</v>
      </c>
      <c r="C35" s="58"/>
      <c r="D35" s="63"/>
      <c r="E35" s="45" t="s">
        <v>56</v>
      </c>
      <c r="F35" s="55" t="s">
        <v>60</v>
      </c>
      <c r="G35" s="48" t="s">
        <v>24</v>
      </c>
      <c r="H35" s="56" t="s">
        <v>61</v>
      </c>
      <c r="I35" s="63"/>
      <c r="J35" s="51" t="s">
        <v>25</v>
      </c>
      <c r="K35" s="63"/>
      <c r="L35" s="51" t="s">
        <v>25</v>
      </c>
      <c r="M35" s="57" t="s">
        <v>62</v>
      </c>
      <c r="N35" s="52" t="s">
        <v>26</v>
      </c>
      <c r="O35" s="64" t="s">
        <v>20</v>
      </c>
      <c r="P35" s="63"/>
      <c r="Q35" s="57" t="s">
        <v>62</v>
      </c>
      <c r="R35" s="63"/>
      <c r="S35" s="65" t="s">
        <v>58</v>
      </c>
      <c r="T35" s="41" t="s">
        <v>21</v>
      </c>
      <c r="U35" s="66" t="s">
        <v>59</v>
      </c>
      <c r="V35" s="43" t="s">
        <v>22</v>
      </c>
      <c r="W35" s="63"/>
      <c r="X35" s="52" t="s">
        <v>26</v>
      </c>
      <c r="Y35" s="63"/>
      <c r="Z35" s="55" t="s">
        <v>60</v>
      </c>
      <c r="AA35" s="45" t="s">
        <v>56</v>
      </c>
      <c r="AB35" s="56" t="s">
        <v>61</v>
      </c>
      <c r="AC35" s="48" t="s">
        <v>24</v>
      </c>
      <c r="AD35" s="63"/>
      <c r="AE35" s="64" t="s">
        <v>20</v>
      </c>
      <c r="AF35" s="63"/>
      <c r="AG35" s="57" t="s">
        <v>62</v>
      </c>
      <c r="AH35" s="51" t="s">
        <v>25</v>
      </c>
      <c r="AI35" s="64" t="s">
        <v>20</v>
      </c>
      <c r="AJ35" s="52" t="s">
        <v>26</v>
      </c>
      <c r="AK35" s="63"/>
      <c r="AL35" s="65" t="s">
        <v>58</v>
      </c>
      <c r="AM35" s="63"/>
      <c r="AN35" s="41" t="s">
        <v>21</v>
      </c>
      <c r="AO35" s="65" t="s">
        <v>58</v>
      </c>
      <c r="AP35" s="43" t="s">
        <v>22</v>
      </c>
      <c r="AQ35" s="66" t="s">
        <v>59</v>
      </c>
      <c r="AR35" s="63"/>
      <c r="AS35" s="41" t="s">
        <v>21</v>
      </c>
      <c r="AT35" s="63"/>
      <c r="AU35" s="45" t="s">
        <v>56</v>
      </c>
      <c r="AV35" s="55" t="s">
        <v>60</v>
      </c>
      <c r="AW35" s="48" t="s">
        <v>24</v>
      </c>
      <c r="AX35" s="56" t="s">
        <v>61</v>
      </c>
      <c r="AY35" s="63"/>
      <c r="AZ35" s="66" t="s">
        <v>59</v>
      </c>
      <c r="BA35" s="63"/>
      <c r="BB35" s="51" t="s">
        <v>25</v>
      </c>
      <c r="BC35" s="57" t="s">
        <v>62</v>
      </c>
      <c r="BD35" s="52" t="s">
        <v>26</v>
      </c>
      <c r="BE35" s="64" t="s">
        <v>20</v>
      </c>
      <c r="BF35" s="63"/>
      <c r="BG35" s="43" t="s">
        <v>22</v>
      </c>
      <c r="BH35" s="63"/>
      <c r="BI35" s="65" t="s">
        <v>58</v>
      </c>
      <c r="BJ35" s="41" t="s">
        <v>21</v>
      </c>
      <c r="BK35" s="66" t="s">
        <v>59</v>
      </c>
      <c r="BL35" s="43" t="s">
        <v>22</v>
      </c>
      <c r="BM35" s="63"/>
      <c r="BN35" s="55" t="s">
        <v>60</v>
      </c>
      <c r="BO35" s="63"/>
      <c r="BP35" s="55" t="s">
        <v>60</v>
      </c>
      <c r="BQ35" s="45" t="s">
        <v>56</v>
      </c>
      <c r="BR35" s="56" t="s">
        <v>61</v>
      </c>
      <c r="BS35" s="48" t="s">
        <v>24</v>
      </c>
      <c r="BT35" s="63"/>
      <c r="BU35" s="45" t="s">
        <v>56</v>
      </c>
      <c r="BV35" s="63"/>
      <c r="BW35" s="57" t="s">
        <v>62</v>
      </c>
      <c r="BX35" s="51" t="s">
        <v>25</v>
      </c>
      <c r="BY35" s="64" t="s">
        <v>20</v>
      </c>
      <c r="BZ35" s="52" t="s">
        <v>26</v>
      </c>
      <c r="CA35" s="63"/>
      <c r="CB35" s="56" t="s">
        <v>61</v>
      </c>
      <c r="CC35" s="63"/>
      <c r="CD35" s="41" t="s">
        <v>21</v>
      </c>
      <c r="CE35" s="65" t="s">
        <v>58</v>
      </c>
      <c r="CF35" s="43" t="s">
        <v>22</v>
      </c>
      <c r="CG35" s="66" t="s">
        <v>59</v>
      </c>
      <c r="CH35" s="63"/>
      <c r="CI35" s="48" t="s">
        <v>24</v>
      </c>
      <c r="CJ35" s="63"/>
      <c r="CK35" s="45" t="s">
        <v>56</v>
      </c>
      <c r="CL35" s="55" t="s">
        <v>60</v>
      </c>
      <c r="CM35" s="48" t="s">
        <v>24</v>
      </c>
      <c r="CN35" s="56" t="s">
        <v>61</v>
      </c>
      <c r="CO35" s="63"/>
      <c r="CP35" s="57" t="s">
        <v>62</v>
      </c>
      <c r="CQ35" s="63"/>
      <c r="CR35" s="51" t="s">
        <v>25</v>
      </c>
      <c r="CS35" s="57" t="s">
        <v>62</v>
      </c>
      <c r="CT35" s="52" t="s">
        <v>26</v>
      </c>
      <c r="CU35" s="64" t="s">
        <v>20</v>
      </c>
      <c r="CV35" s="63"/>
      <c r="CW35" s="51" t="s">
        <v>25</v>
      </c>
      <c r="CX35" s="63"/>
      <c r="CY35" s="65" t="s">
        <v>58</v>
      </c>
      <c r="CZ35" s="41" t="s">
        <v>21</v>
      </c>
      <c r="DA35" s="66" t="s">
        <v>59</v>
      </c>
      <c r="DB35" s="43" t="s">
        <v>22</v>
      </c>
      <c r="DC35" s="63"/>
      <c r="DD35" s="64" t="s">
        <v>20</v>
      </c>
      <c r="DE35" s="63"/>
      <c r="DF35" s="55" t="s">
        <v>60</v>
      </c>
      <c r="DG35" s="45" t="s">
        <v>56</v>
      </c>
      <c r="DH35" s="56" t="s">
        <v>61</v>
      </c>
      <c r="DI35" s="48" t="s">
        <v>24</v>
      </c>
      <c r="DJ35" s="63"/>
      <c r="DK35" s="52" t="s">
        <v>26</v>
      </c>
      <c r="DL35" s="63"/>
      <c r="DM35" s="57" t="s">
        <v>62</v>
      </c>
      <c r="DN35" s="51" t="s">
        <v>25</v>
      </c>
      <c r="DO35" s="64" t="s">
        <v>20</v>
      </c>
      <c r="DP35" s="52" t="s">
        <v>26</v>
      </c>
      <c r="DQ35" s="63"/>
      <c r="DR35" s="41" t="s">
        <v>21</v>
      </c>
      <c r="DS35" s="63"/>
      <c r="DT35" s="41" t="s">
        <v>21</v>
      </c>
      <c r="DU35" s="65" t="s">
        <v>58</v>
      </c>
      <c r="DV35" s="43" t="s">
        <v>22</v>
      </c>
      <c r="DW35" s="66" t="s">
        <v>59</v>
      </c>
      <c r="DX35" s="63"/>
      <c r="DY35" s="65" t="s">
        <v>58</v>
      </c>
      <c r="DZ35" s="63"/>
      <c r="EA35" s="45" t="s">
        <v>56</v>
      </c>
      <c r="EB35" s="55" t="s">
        <v>60</v>
      </c>
      <c r="EC35" s="48" t="s">
        <v>24</v>
      </c>
      <c r="ED35" s="56" t="s">
        <v>61</v>
      </c>
      <c r="EE35" s="63"/>
      <c r="EF35" s="43" t="s">
        <v>22</v>
      </c>
      <c r="EG35" s="63"/>
      <c r="EH35" s="51" t="s">
        <v>25</v>
      </c>
      <c r="EI35" s="57" t="s">
        <v>62</v>
      </c>
      <c r="EJ35" s="52" t="s">
        <v>26</v>
      </c>
      <c r="EK35" s="64" t="s">
        <v>20</v>
      </c>
      <c r="EL35" s="63"/>
      <c r="EM35" s="66" t="s">
        <v>59</v>
      </c>
      <c r="EN35" s="63"/>
      <c r="EO35" s="65" t="s">
        <v>58</v>
      </c>
      <c r="EP35" s="41" t="s">
        <v>21</v>
      </c>
      <c r="EQ35" s="66" t="s">
        <v>59</v>
      </c>
      <c r="ER35" s="43" t="s">
        <v>22</v>
      </c>
      <c r="ES35" s="63"/>
      <c r="ET35" s="45" t="s">
        <v>56</v>
      </c>
      <c r="EU35" s="63"/>
      <c r="EV35" s="55" t="s">
        <v>60</v>
      </c>
      <c r="EW35" s="45" t="s">
        <v>56</v>
      </c>
      <c r="EX35" s="56" t="s">
        <v>61</v>
      </c>
      <c r="EY35" s="48" t="s">
        <v>24</v>
      </c>
      <c r="EZ35" s="63"/>
      <c r="FA35" s="55" t="s">
        <v>60</v>
      </c>
      <c r="FB35" s="63"/>
      <c r="FC35" s="57" t="s">
        <v>62</v>
      </c>
      <c r="FD35" s="51" t="s">
        <v>25</v>
      </c>
      <c r="FE35" s="64" t="s">
        <v>20</v>
      </c>
      <c r="FF35" s="52" t="s">
        <v>26</v>
      </c>
      <c r="FG35" s="63"/>
      <c r="FH35" s="48" t="s">
        <v>24</v>
      </c>
      <c r="FI35" s="63"/>
      <c r="FJ35" s="41" t="s">
        <v>21</v>
      </c>
      <c r="FK35" s="65" t="s">
        <v>58</v>
      </c>
      <c r="FL35" s="43" t="s">
        <v>22</v>
      </c>
      <c r="FM35" s="66" t="s">
        <v>59</v>
      </c>
      <c r="FN35" s="63"/>
      <c r="FO35" s="56" t="s">
        <v>61</v>
      </c>
    </row>
    <row r="36" spans="1:171" ht="13.5">
      <c r="A36" s="53" t="s">
        <v>58</v>
      </c>
      <c r="B36" s="19">
        <f>COUNTIF(D32:FO40,"PL1")</f>
        <v>66</v>
      </c>
      <c r="C36" s="58"/>
      <c r="D36" s="63"/>
      <c r="E36" s="48" t="s">
        <v>24</v>
      </c>
      <c r="F36" s="56" t="s">
        <v>61</v>
      </c>
      <c r="G36" s="51" t="s">
        <v>25</v>
      </c>
      <c r="H36" s="57" t="s">
        <v>62</v>
      </c>
      <c r="I36" s="63"/>
      <c r="J36" s="52" t="s">
        <v>26</v>
      </c>
      <c r="K36" s="63"/>
      <c r="L36" s="52" t="s">
        <v>26</v>
      </c>
      <c r="M36" s="64" t="s">
        <v>20</v>
      </c>
      <c r="N36" s="65" t="s">
        <v>58</v>
      </c>
      <c r="O36" s="41" t="s">
        <v>21</v>
      </c>
      <c r="P36" s="63"/>
      <c r="Q36" s="64" t="s">
        <v>20</v>
      </c>
      <c r="R36" s="63"/>
      <c r="S36" s="66" t="s">
        <v>59</v>
      </c>
      <c r="T36" s="43" t="s">
        <v>22</v>
      </c>
      <c r="U36" s="55" t="s">
        <v>60</v>
      </c>
      <c r="V36" s="45" t="s">
        <v>56</v>
      </c>
      <c r="W36" s="63"/>
      <c r="X36" s="65" t="s">
        <v>58</v>
      </c>
      <c r="Y36" s="63"/>
      <c r="Z36" s="56" t="s">
        <v>61</v>
      </c>
      <c r="AA36" s="48" t="s">
        <v>24</v>
      </c>
      <c r="AB36" s="57" t="s">
        <v>62</v>
      </c>
      <c r="AC36" s="51" t="s">
        <v>25</v>
      </c>
      <c r="AD36" s="63"/>
      <c r="AE36" s="41" t="s">
        <v>21</v>
      </c>
      <c r="AF36" s="63"/>
      <c r="AG36" s="64" t="s">
        <v>20</v>
      </c>
      <c r="AH36" s="52" t="s">
        <v>26</v>
      </c>
      <c r="AI36" s="41" t="s">
        <v>21</v>
      </c>
      <c r="AJ36" s="68" t="s">
        <v>58</v>
      </c>
      <c r="AK36" s="63"/>
      <c r="AL36" s="66" t="s">
        <v>59</v>
      </c>
      <c r="AM36" s="63"/>
      <c r="AN36" s="43" t="s">
        <v>22</v>
      </c>
      <c r="AO36" s="66" t="s">
        <v>59</v>
      </c>
      <c r="AP36" s="45" t="s">
        <v>56</v>
      </c>
      <c r="AQ36" s="55" t="s">
        <v>60</v>
      </c>
      <c r="AR36" s="63"/>
      <c r="AS36" s="43" t="s">
        <v>22</v>
      </c>
      <c r="AT36" s="63"/>
      <c r="AU36" s="48" t="s">
        <v>24</v>
      </c>
      <c r="AV36" s="56" t="s">
        <v>61</v>
      </c>
      <c r="AW36" s="51" t="s">
        <v>25</v>
      </c>
      <c r="AX36" s="57" t="s">
        <v>62</v>
      </c>
      <c r="AY36" s="63"/>
      <c r="AZ36" s="55" t="s">
        <v>60</v>
      </c>
      <c r="BA36" s="63"/>
      <c r="BB36" s="52" t="s">
        <v>26</v>
      </c>
      <c r="BC36" s="64" t="s">
        <v>20</v>
      </c>
      <c r="BD36" s="65" t="s">
        <v>58</v>
      </c>
      <c r="BE36" s="41" t="s">
        <v>21</v>
      </c>
      <c r="BF36" s="63"/>
      <c r="BG36" s="45" t="s">
        <v>56</v>
      </c>
      <c r="BH36" s="63"/>
      <c r="BI36" s="66" t="s">
        <v>59</v>
      </c>
      <c r="BJ36" s="43" t="s">
        <v>22</v>
      </c>
      <c r="BK36" s="55" t="s">
        <v>60</v>
      </c>
      <c r="BL36" s="45" t="s">
        <v>56</v>
      </c>
      <c r="BM36" s="63"/>
      <c r="BN36" s="56" t="s">
        <v>61</v>
      </c>
      <c r="BO36" s="63"/>
      <c r="BP36" s="56" t="s">
        <v>61</v>
      </c>
      <c r="BQ36" s="48" t="s">
        <v>24</v>
      </c>
      <c r="BR36" s="57" t="s">
        <v>62</v>
      </c>
      <c r="BS36" s="51" t="s">
        <v>25</v>
      </c>
      <c r="BT36" s="63"/>
      <c r="BU36" s="48" t="s">
        <v>24</v>
      </c>
      <c r="BV36" s="63"/>
      <c r="BW36" s="64" t="s">
        <v>20</v>
      </c>
      <c r="BX36" s="52" t="s">
        <v>26</v>
      </c>
      <c r="BY36" s="41" t="s">
        <v>21</v>
      </c>
      <c r="BZ36" s="68" t="s">
        <v>58</v>
      </c>
      <c r="CA36" s="63"/>
      <c r="CB36" s="57" t="s">
        <v>62</v>
      </c>
      <c r="CC36" s="63"/>
      <c r="CD36" s="43" t="s">
        <v>22</v>
      </c>
      <c r="CE36" s="66" t="s">
        <v>59</v>
      </c>
      <c r="CF36" s="45" t="s">
        <v>56</v>
      </c>
      <c r="CG36" s="55" t="s">
        <v>60</v>
      </c>
      <c r="CH36" s="63"/>
      <c r="CI36" s="51" t="s">
        <v>25</v>
      </c>
      <c r="CJ36" s="63"/>
      <c r="CK36" s="48" t="s">
        <v>24</v>
      </c>
      <c r="CL36" s="56" t="s">
        <v>61</v>
      </c>
      <c r="CM36" s="51" t="s">
        <v>25</v>
      </c>
      <c r="CN36" s="57" t="s">
        <v>62</v>
      </c>
      <c r="CO36" s="63"/>
      <c r="CP36" s="64" t="s">
        <v>20</v>
      </c>
      <c r="CQ36" s="63"/>
      <c r="CR36" s="52" t="s">
        <v>26</v>
      </c>
      <c r="CS36" s="64" t="s">
        <v>20</v>
      </c>
      <c r="CT36" s="65" t="s">
        <v>58</v>
      </c>
      <c r="CU36" s="41" t="s">
        <v>21</v>
      </c>
      <c r="CV36" s="63"/>
      <c r="CW36" s="52" t="s">
        <v>26</v>
      </c>
      <c r="CX36" s="63"/>
      <c r="CY36" s="66" t="s">
        <v>59</v>
      </c>
      <c r="CZ36" s="43" t="s">
        <v>22</v>
      </c>
      <c r="DA36" s="55" t="s">
        <v>60</v>
      </c>
      <c r="DB36" s="45" t="s">
        <v>56</v>
      </c>
      <c r="DC36" s="63"/>
      <c r="DD36" s="41" t="s">
        <v>21</v>
      </c>
      <c r="DE36" s="63"/>
      <c r="DF36" s="56" t="s">
        <v>61</v>
      </c>
      <c r="DG36" s="48" t="s">
        <v>24</v>
      </c>
      <c r="DH36" s="57" t="s">
        <v>62</v>
      </c>
      <c r="DI36" s="51" t="s">
        <v>25</v>
      </c>
      <c r="DJ36" s="63"/>
      <c r="DK36" s="65" t="s">
        <v>58</v>
      </c>
      <c r="DL36" s="63"/>
      <c r="DM36" s="64" t="s">
        <v>20</v>
      </c>
      <c r="DN36" s="52" t="s">
        <v>26</v>
      </c>
      <c r="DO36" s="41" t="s">
        <v>21</v>
      </c>
      <c r="DP36" s="68" t="s">
        <v>58</v>
      </c>
      <c r="DQ36" s="63"/>
      <c r="DR36" s="43" t="s">
        <v>22</v>
      </c>
      <c r="DS36" s="63"/>
      <c r="DT36" s="43" t="s">
        <v>22</v>
      </c>
      <c r="DU36" s="66" t="s">
        <v>59</v>
      </c>
      <c r="DV36" s="45" t="s">
        <v>56</v>
      </c>
      <c r="DW36" s="55" t="s">
        <v>60</v>
      </c>
      <c r="DX36" s="63"/>
      <c r="DY36" s="66" t="s">
        <v>59</v>
      </c>
      <c r="DZ36" s="63"/>
      <c r="EA36" s="48" t="s">
        <v>24</v>
      </c>
      <c r="EB36" s="56" t="s">
        <v>61</v>
      </c>
      <c r="EC36" s="51" t="s">
        <v>25</v>
      </c>
      <c r="ED36" s="57" t="s">
        <v>62</v>
      </c>
      <c r="EE36" s="63"/>
      <c r="EF36" s="45" t="s">
        <v>56</v>
      </c>
      <c r="EG36" s="63"/>
      <c r="EH36" s="52" t="s">
        <v>26</v>
      </c>
      <c r="EI36" s="64" t="s">
        <v>20</v>
      </c>
      <c r="EJ36" s="65" t="s">
        <v>58</v>
      </c>
      <c r="EK36" s="41" t="s">
        <v>21</v>
      </c>
      <c r="EL36" s="63"/>
      <c r="EM36" s="55" t="s">
        <v>60</v>
      </c>
      <c r="EN36" s="63"/>
      <c r="EO36" s="66" t="s">
        <v>59</v>
      </c>
      <c r="EP36" s="43" t="s">
        <v>22</v>
      </c>
      <c r="EQ36" s="55" t="s">
        <v>60</v>
      </c>
      <c r="ER36" s="45" t="s">
        <v>56</v>
      </c>
      <c r="ES36" s="63"/>
      <c r="ET36" s="48" t="s">
        <v>24</v>
      </c>
      <c r="EU36" s="63"/>
      <c r="EV36" s="56" t="s">
        <v>61</v>
      </c>
      <c r="EW36" s="48" t="s">
        <v>24</v>
      </c>
      <c r="EX36" s="57" t="s">
        <v>62</v>
      </c>
      <c r="EY36" s="51" t="s">
        <v>25</v>
      </c>
      <c r="EZ36" s="63"/>
      <c r="FA36" s="56" t="s">
        <v>61</v>
      </c>
      <c r="FB36" s="63"/>
      <c r="FC36" s="64" t="s">
        <v>20</v>
      </c>
      <c r="FD36" s="52" t="s">
        <v>26</v>
      </c>
      <c r="FE36" s="41" t="s">
        <v>21</v>
      </c>
      <c r="FF36" s="68" t="s">
        <v>58</v>
      </c>
      <c r="FG36" s="63"/>
      <c r="FH36" s="51" t="s">
        <v>25</v>
      </c>
      <c r="FI36" s="63"/>
      <c r="FJ36" s="43" t="s">
        <v>22</v>
      </c>
      <c r="FK36" s="66" t="s">
        <v>59</v>
      </c>
      <c r="FL36" s="45" t="s">
        <v>56</v>
      </c>
      <c r="FM36" s="55" t="s">
        <v>60</v>
      </c>
      <c r="FN36" s="63"/>
      <c r="FO36" s="57" t="s">
        <v>62</v>
      </c>
    </row>
    <row r="37" spans="1:171" ht="13.5">
      <c r="A37" s="54" t="s">
        <v>59</v>
      </c>
      <c r="B37" s="19">
        <f>COUNTIF(D32:FO40,"PL2")</f>
        <v>66</v>
      </c>
      <c r="C37" s="58"/>
      <c r="D37" s="63"/>
      <c r="E37" s="51" t="s">
        <v>25</v>
      </c>
      <c r="F37" s="57" t="s">
        <v>62</v>
      </c>
      <c r="G37" s="52" t="s">
        <v>26</v>
      </c>
      <c r="H37" s="64" t="s">
        <v>20</v>
      </c>
      <c r="I37" s="63"/>
      <c r="J37" s="65" t="s">
        <v>58</v>
      </c>
      <c r="K37" s="63"/>
      <c r="L37" s="65" t="s">
        <v>58</v>
      </c>
      <c r="M37" s="41" t="s">
        <v>21</v>
      </c>
      <c r="N37" s="66" t="s">
        <v>59</v>
      </c>
      <c r="O37" s="43" t="s">
        <v>22</v>
      </c>
      <c r="P37" s="63"/>
      <c r="Q37" s="41" t="s">
        <v>21</v>
      </c>
      <c r="R37" s="63"/>
      <c r="S37" s="55" t="s">
        <v>60</v>
      </c>
      <c r="T37" s="45" t="s">
        <v>56</v>
      </c>
      <c r="U37" s="56" t="s">
        <v>61</v>
      </c>
      <c r="V37" s="48" t="s">
        <v>24</v>
      </c>
      <c r="W37" s="63"/>
      <c r="X37" s="66" t="s">
        <v>59</v>
      </c>
      <c r="Y37" s="63"/>
      <c r="Z37" s="57" t="s">
        <v>62</v>
      </c>
      <c r="AA37" s="51" t="s">
        <v>25</v>
      </c>
      <c r="AB37" s="64" t="s">
        <v>20</v>
      </c>
      <c r="AC37" s="52" t="s">
        <v>26</v>
      </c>
      <c r="AD37" s="63"/>
      <c r="AE37" s="43" t="s">
        <v>22</v>
      </c>
      <c r="AF37" s="63"/>
      <c r="AG37" s="41" t="s">
        <v>21</v>
      </c>
      <c r="AH37" s="65" t="s">
        <v>58</v>
      </c>
      <c r="AI37" s="43" t="s">
        <v>22</v>
      </c>
      <c r="AJ37" s="66" t="s">
        <v>59</v>
      </c>
      <c r="AK37" s="63"/>
      <c r="AL37" s="55" t="s">
        <v>60</v>
      </c>
      <c r="AM37" s="63"/>
      <c r="AN37" s="45" t="s">
        <v>56</v>
      </c>
      <c r="AO37" s="55" t="s">
        <v>60</v>
      </c>
      <c r="AP37" s="48" t="s">
        <v>24</v>
      </c>
      <c r="AQ37" s="56" t="s">
        <v>61</v>
      </c>
      <c r="AR37" s="63"/>
      <c r="AS37" s="45" t="s">
        <v>56</v>
      </c>
      <c r="AT37" s="63"/>
      <c r="AU37" s="51" t="s">
        <v>25</v>
      </c>
      <c r="AV37" s="57" t="s">
        <v>62</v>
      </c>
      <c r="AW37" s="52" t="s">
        <v>26</v>
      </c>
      <c r="AX37" s="64" t="s">
        <v>20</v>
      </c>
      <c r="AY37" s="63"/>
      <c r="AZ37" s="56" t="s">
        <v>61</v>
      </c>
      <c r="BA37" s="63"/>
      <c r="BB37" s="65" t="s">
        <v>58</v>
      </c>
      <c r="BC37" s="41" t="s">
        <v>21</v>
      </c>
      <c r="BD37" s="66" t="s">
        <v>59</v>
      </c>
      <c r="BE37" s="43" t="s">
        <v>22</v>
      </c>
      <c r="BF37" s="63"/>
      <c r="BG37" s="48" t="s">
        <v>24</v>
      </c>
      <c r="BH37" s="63"/>
      <c r="BI37" s="55" t="s">
        <v>60</v>
      </c>
      <c r="BJ37" s="45" t="s">
        <v>56</v>
      </c>
      <c r="BK37" s="56" t="s">
        <v>61</v>
      </c>
      <c r="BL37" s="48" t="s">
        <v>24</v>
      </c>
      <c r="BM37" s="63"/>
      <c r="BN37" s="57" t="s">
        <v>62</v>
      </c>
      <c r="BO37" s="63"/>
      <c r="BP37" s="57" t="s">
        <v>62</v>
      </c>
      <c r="BQ37" s="51" t="s">
        <v>25</v>
      </c>
      <c r="BR37" s="64" t="s">
        <v>20</v>
      </c>
      <c r="BS37" s="52" t="s">
        <v>26</v>
      </c>
      <c r="BT37" s="63"/>
      <c r="BU37" s="51" t="s">
        <v>25</v>
      </c>
      <c r="BV37" s="63"/>
      <c r="BW37" s="41" t="s">
        <v>21</v>
      </c>
      <c r="BX37" s="65" t="s">
        <v>58</v>
      </c>
      <c r="BY37" s="43" t="s">
        <v>22</v>
      </c>
      <c r="BZ37" s="66" t="s">
        <v>59</v>
      </c>
      <c r="CA37" s="63"/>
      <c r="CB37" s="64" t="s">
        <v>20</v>
      </c>
      <c r="CC37" s="63"/>
      <c r="CD37" s="45" t="s">
        <v>56</v>
      </c>
      <c r="CE37" s="55" t="s">
        <v>60</v>
      </c>
      <c r="CF37" s="48" t="s">
        <v>24</v>
      </c>
      <c r="CG37" s="56" t="s">
        <v>61</v>
      </c>
      <c r="CH37" s="63"/>
      <c r="CI37" s="52" t="s">
        <v>26</v>
      </c>
      <c r="CJ37" s="63"/>
      <c r="CK37" s="51" t="s">
        <v>25</v>
      </c>
      <c r="CL37" s="57" t="s">
        <v>62</v>
      </c>
      <c r="CM37" s="52" t="s">
        <v>26</v>
      </c>
      <c r="CN37" s="64" t="s">
        <v>20</v>
      </c>
      <c r="CO37" s="63"/>
      <c r="CP37" s="41" t="s">
        <v>21</v>
      </c>
      <c r="CQ37" s="63"/>
      <c r="CR37" s="65" t="s">
        <v>58</v>
      </c>
      <c r="CS37" s="41" t="s">
        <v>21</v>
      </c>
      <c r="CT37" s="66" t="s">
        <v>59</v>
      </c>
      <c r="CU37" s="43" t="s">
        <v>22</v>
      </c>
      <c r="CV37" s="63"/>
      <c r="CW37" s="65" t="s">
        <v>58</v>
      </c>
      <c r="CX37" s="63"/>
      <c r="CY37" s="55" t="s">
        <v>60</v>
      </c>
      <c r="CZ37" s="45" t="s">
        <v>56</v>
      </c>
      <c r="DA37" s="56" t="s">
        <v>61</v>
      </c>
      <c r="DB37" s="48" t="s">
        <v>24</v>
      </c>
      <c r="DC37" s="63"/>
      <c r="DD37" s="43" t="s">
        <v>22</v>
      </c>
      <c r="DE37" s="63"/>
      <c r="DF37" s="57" t="s">
        <v>62</v>
      </c>
      <c r="DG37" s="51" t="s">
        <v>25</v>
      </c>
      <c r="DH37" s="64" t="s">
        <v>20</v>
      </c>
      <c r="DI37" s="52" t="s">
        <v>26</v>
      </c>
      <c r="DJ37" s="63"/>
      <c r="DK37" s="66" t="s">
        <v>59</v>
      </c>
      <c r="DL37" s="63"/>
      <c r="DM37" s="41" t="s">
        <v>21</v>
      </c>
      <c r="DN37" s="65" t="s">
        <v>58</v>
      </c>
      <c r="DO37" s="43" t="s">
        <v>22</v>
      </c>
      <c r="DP37" s="66" t="s">
        <v>59</v>
      </c>
      <c r="DQ37" s="63"/>
      <c r="DR37" s="45" t="s">
        <v>56</v>
      </c>
      <c r="DS37" s="63"/>
      <c r="DT37" s="45" t="s">
        <v>56</v>
      </c>
      <c r="DU37" s="55" t="s">
        <v>60</v>
      </c>
      <c r="DV37" s="48" t="s">
        <v>24</v>
      </c>
      <c r="DW37" s="56" t="s">
        <v>61</v>
      </c>
      <c r="DX37" s="63"/>
      <c r="DY37" s="55" t="s">
        <v>60</v>
      </c>
      <c r="DZ37" s="63"/>
      <c r="EA37" s="51" t="s">
        <v>25</v>
      </c>
      <c r="EB37" s="57" t="s">
        <v>62</v>
      </c>
      <c r="EC37" s="52" t="s">
        <v>26</v>
      </c>
      <c r="ED37" s="64" t="s">
        <v>20</v>
      </c>
      <c r="EE37" s="63"/>
      <c r="EF37" s="48" t="s">
        <v>24</v>
      </c>
      <c r="EG37" s="63"/>
      <c r="EH37" s="65" t="s">
        <v>58</v>
      </c>
      <c r="EI37" s="41" t="s">
        <v>21</v>
      </c>
      <c r="EJ37" s="66" t="s">
        <v>59</v>
      </c>
      <c r="EK37" s="43" t="s">
        <v>22</v>
      </c>
      <c r="EL37" s="63"/>
      <c r="EM37" s="56" t="s">
        <v>61</v>
      </c>
      <c r="EN37" s="63"/>
      <c r="EO37" s="55" t="s">
        <v>60</v>
      </c>
      <c r="EP37" s="45" t="s">
        <v>56</v>
      </c>
      <c r="EQ37" s="56" t="s">
        <v>61</v>
      </c>
      <c r="ER37" s="48" t="s">
        <v>24</v>
      </c>
      <c r="ES37" s="63"/>
      <c r="ET37" s="51" t="s">
        <v>25</v>
      </c>
      <c r="EU37" s="63"/>
      <c r="EV37" s="57" t="s">
        <v>62</v>
      </c>
      <c r="EW37" s="51" t="s">
        <v>25</v>
      </c>
      <c r="EX37" s="64" t="s">
        <v>20</v>
      </c>
      <c r="EY37" s="52" t="s">
        <v>26</v>
      </c>
      <c r="EZ37" s="63"/>
      <c r="FA37" s="57" t="s">
        <v>62</v>
      </c>
      <c r="FB37" s="63"/>
      <c r="FC37" s="41" t="s">
        <v>21</v>
      </c>
      <c r="FD37" s="65" t="s">
        <v>58</v>
      </c>
      <c r="FE37" s="43" t="s">
        <v>22</v>
      </c>
      <c r="FF37" s="66" t="s">
        <v>59</v>
      </c>
      <c r="FG37" s="63"/>
      <c r="FH37" s="52" t="s">
        <v>26</v>
      </c>
      <c r="FI37" s="63"/>
      <c r="FJ37" s="45" t="s">
        <v>56</v>
      </c>
      <c r="FK37" s="55" t="s">
        <v>60</v>
      </c>
      <c r="FL37" s="48" t="s">
        <v>24</v>
      </c>
      <c r="FM37" s="56" t="s">
        <v>61</v>
      </c>
      <c r="FN37" s="63"/>
      <c r="FO37" s="64" t="s">
        <v>20</v>
      </c>
    </row>
    <row r="38" spans="1:256" s="50" customFormat="1" ht="13.5">
      <c r="A38" s="55" t="s">
        <v>60</v>
      </c>
      <c r="B38" s="19">
        <f>COUNTIF(D32:FO40,"PL3")</f>
        <v>66</v>
      </c>
      <c r="C38" s="58"/>
      <c r="F38" s="64" t="s">
        <v>20</v>
      </c>
      <c r="M38" s="41" t="s">
        <v>21</v>
      </c>
      <c r="T38" s="43" t="s">
        <v>22</v>
      </c>
      <c r="AA38" s="45" t="s">
        <v>56</v>
      </c>
      <c r="AH38" s="48" t="s">
        <v>24</v>
      </c>
      <c r="AO38" s="51" t="s">
        <v>25</v>
      </c>
      <c r="AV38" s="52" t="s">
        <v>26</v>
      </c>
      <c r="BC38" s="69" t="s">
        <v>58</v>
      </c>
      <c r="BJ38" s="66" t="s">
        <v>59</v>
      </c>
      <c r="BQ38" s="55" t="s">
        <v>60</v>
      </c>
      <c r="BX38" s="56" t="s">
        <v>61</v>
      </c>
      <c r="CE38" s="57" t="s">
        <v>62</v>
      </c>
      <c r="CL38" s="64" t="s">
        <v>20</v>
      </c>
      <c r="CS38" s="41" t="s">
        <v>21</v>
      </c>
      <c r="CZ38" s="43" t="s">
        <v>22</v>
      </c>
      <c r="DG38" s="45" t="s">
        <v>56</v>
      </c>
      <c r="DN38" s="48" t="s">
        <v>24</v>
      </c>
      <c r="DU38" s="51" t="s">
        <v>25</v>
      </c>
      <c r="EB38" s="52" t="s">
        <v>26</v>
      </c>
      <c r="EI38" s="69" t="s">
        <v>58</v>
      </c>
      <c r="EP38" s="66" t="s">
        <v>59</v>
      </c>
      <c r="EW38" s="55" t="s">
        <v>60</v>
      </c>
      <c r="FD38" s="56" t="s">
        <v>61</v>
      </c>
      <c r="FK38" s="57" t="s">
        <v>62</v>
      </c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s="50" customFormat="1" ht="13.5">
      <c r="A39" s="56" t="s">
        <v>61</v>
      </c>
      <c r="B39" s="19">
        <f>COUNTIF(D32:FO40,"PL4")</f>
        <v>66</v>
      </c>
      <c r="C39" s="58"/>
      <c r="F39" s="64" t="s">
        <v>20</v>
      </c>
      <c r="M39" s="41" t="s">
        <v>21</v>
      </c>
      <c r="T39" s="43" t="s">
        <v>22</v>
      </c>
      <c r="AA39" s="45" t="s">
        <v>56</v>
      </c>
      <c r="AH39" s="48" t="s">
        <v>24</v>
      </c>
      <c r="AO39" s="51" t="s">
        <v>25</v>
      </c>
      <c r="AV39" s="52" t="s">
        <v>26</v>
      </c>
      <c r="BC39" s="69" t="s">
        <v>58</v>
      </c>
      <c r="BJ39" s="70" t="s">
        <v>59</v>
      </c>
      <c r="BQ39" s="55" t="s">
        <v>60</v>
      </c>
      <c r="BX39" s="56" t="s">
        <v>61</v>
      </c>
      <c r="CE39" s="57" t="s">
        <v>62</v>
      </c>
      <c r="CL39" s="64" t="s">
        <v>20</v>
      </c>
      <c r="CS39" s="41" t="s">
        <v>21</v>
      </c>
      <c r="CZ39" s="43" t="s">
        <v>22</v>
      </c>
      <c r="DG39" s="45" t="s">
        <v>56</v>
      </c>
      <c r="DN39" s="48" t="s">
        <v>24</v>
      </c>
      <c r="DU39" s="51" t="s">
        <v>25</v>
      </c>
      <c r="EB39" s="52" t="s">
        <v>26</v>
      </c>
      <c r="EI39" s="69" t="s">
        <v>58</v>
      </c>
      <c r="EP39" s="70" t="s">
        <v>59</v>
      </c>
      <c r="EW39" s="55" t="s">
        <v>60</v>
      </c>
      <c r="FD39" s="56" t="s">
        <v>61</v>
      </c>
      <c r="FK39" s="57" t="s">
        <v>62</v>
      </c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s="50" customFormat="1" ht="13.5">
      <c r="A40" s="57" t="s">
        <v>62</v>
      </c>
      <c r="B40" s="19">
        <f>COUNTIF(D32:FO40,"PL5")</f>
        <v>66</v>
      </c>
      <c r="C40" s="58"/>
      <c r="F40" s="64" t="s">
        <v>20</v>
      </c>
      <c r="M40" s="41" t="s">
        <v>21</v>
      </c>
      <c r="T40" s="43" t="s">
        <v>22</v>
      </c>
      <c r="AA40" s="45" t="s">
        <v>56</v>
      </c>
      <c r="AH40" s="48" t="s">
        <v>24</v>
      </c>
      <c r="AO40" s="51" t="s">
        <v>25</v>
      </c>
      <c r="AV40" s="52" t="s">
        <v>26</v>
      </c>
      <c r="BC40" s="65" t="s">
        <v>58</v>
      </c>
      <c r="BJ40" s="70" t="s">
        <v>59</v>
      </c>
      <c r="BQ40" s="55" t="s">
        <v>60</v>
      </c>
      <c r="BX40" s="56" t="s">
        <v>61</v>
      </c>
      <c r="CE40" s="57" t="s">
        <v>62</v>
      </c>
      <c r="CL40" s="64" t="s">
        <v>20</v>
      </c>
      <c r="CS40" s="41" t="s">
        <v>21</v>
      </c>
      <c r="CZ40" s="43" t="s">
        <v>22</v>
      </c>
      <c r="DG40" s="45" t="s">
        <v>56</v>
      </c>
      <c r="DN40" s="48" t="s">
        <v>24</v>
      </c>
      <c r="DU40" s="51" t="s">
        <v>25</v>
      </c>
      <c r="EB40" s="52" t="s">
        <v>26</v>
      </c>
      <c r="EI40" s="65" t="s">
        <v>58</v>
      </c>
      <c r="EP40" s="70" t="s">
        <v>59</v>
      </c>
      <c r="EW40" s="55" t="s">
        <v>60</v>
      </c>
      <c r="FD40" s="56" t="s">
        <v>61</v>
      </c>
      <c r="FK40" s="57" t="s">
        <v>62</v>
      </c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3:171" ht="13.5">
      <c r="C41" s="58"/>
      <c r="EN41" s="59"/>
      <c r="EO41" s="59"/>
      <c r="EP41" s="59"/>
      <c r="EQ41" s="59"/>
      <c r="ER41" s="59"/>
      <c r="ES41" s="59"/>
      <c r="ET41" s="59"/>
      <c r="EU41" s="59"/>
      <c r="EV41" s="59"/>
      <c r="EW41" s="59"/>
      <c r="EX41" s="59"/>
      <c r="EY41" s="59"/>
      <c r="EZ41" s="59"/>
      <c r="FA41" s="59"/>
      <c r="FB41" s="59"/>
      <c r="FC41" s="59"/>
      <c r="FD41" s="59"/>
      <c r="FE41" s="59"/>
      <c r="FF41" s="59"/>
      <c r="FG41" s="59"/>
      <c r="FH41" s="59"/>
      <c r="FI41" s="59"/>
      <c r="FJ41" s="59"/>
      <c r="FK41" s="59"/>
      <c r="FL41" s="59"/>
      <c r="FM41" s="59"/>
      <c r="FN41" s="59"/>
      <c r="FO41" s="59"/>
    </row>
    <row r="42" spans="1:171" ht="13.5">
      <c r="A42" s="35"/>
      <c r="B42" s="35"/>
      <c r="C42" s="58"/>
      <c r="EN42" s="59"/>
      <c r="EO42" s="59"/>
      <c r="EP42" s="59"/>
      <c r="EQ42" s="59"/>
      <c r="ER42" s="59"/>
      <c r="ES42" s="59"/>
      <c r="ET42" s="59"/>
      <c r="EU42" s="59"/>
      <c r="EV42" s="59"/>
      <c r="EW42" s="59"/>
      <c r="EX42" s="59"/>
      <c r="EY42" s="59"/>
      <c r="EZ42" s="59"/>
      <c r="FA42" s="59"/>
      <c r="FB42" s="59"/>
      <c r="FC42" s="59"/>
      <c r="FD42" s="59"/>
      <c r="FE42" s="59"/>
      <c r="FF42" s="59"/>
      <c r="FG42" s="59"/>
      <c r="FH42" s="59"/>
      <c r="FI42" s="59"/>
      <c r="FJ42" s="59"/>
      <c r="FK42" s="59"/>
      <c r="FL42" s="59"/>
      <c r="FM42" s="59"/>
      <c r="FN42" s="59"/>
      <c r="FO42" s="59"/>
    </row>
    <row r="43" spans="3:167" ht="14.25">
      <c r="C43" s="58"/>
      <c r="D43" s="33" t="s">
        <v>65</v>
      </c>
      <c r="E43" s="33"/>
      <c r="F43" s="33"/>
      <c r="G43" s="33"/>
      <c r="X43" s="33" t="str">
        <f>D43</f>
        <v>MARTES Y DOMINGO</v>
      </c>
      <c r="Y43" s="33"/>
      <c r="Z43" s="33"/>
      <c r="AA43" s="33"/>
      <c r="AR43" s="33" t="str">
        <f>X43</f>
        <v>MARTES Y DOMINGO</v>
      </c>
      <c r="AS43" s="33"/>
      <c r="AT43" s="33"/>
      <c r="AU43" s="33"/>
      <c r="BL43" s="33" t="str">
        <f>AR43</f>
        <v>MARTES Y DOMINGO</v>
      </c>
      <c r="BM43" s="33"/>
      <c r="BN43" s="33"/>
      <c r="BO43" s="33"/>
      <c r="CF43" s="33" t="str">
        <f>BL43</f>
        <v>MARTES Y DOMINGO</v>
      </c>
      <c r="CG43" s="33"/>
      <c r="CH43" s="33"/>
      <c r="CI43" s="33"/>
      <c r="CZ43" s="33" t="str">
        <f>CF43</f>
        <v>MARTES Y DOMINGO</v>
      </c>
      <c r="DA43" s="33"/>
      <c r="DB43" s="33"/>
      <c r="DC43" s="33"/>
      <c r="DT43" s="33" t="str">
        <f>CZ43</f>
        <v>MARTES Y DOMINGO</v>
      </c>
      <c r="DU43" s="33"/>
      <c r="DV43" s="33"/>
      <c r="DW43" s="33"/>
      <c r="EN43" s="33" t="str">
        <f>DT43</f>
        <v>MARTES Y DOMINGO</v>
      </c>
      <c r="EO43" s="33"/>
      <c r="EP43" s="33"/>
      <c r="EQ43" s="33"/>
      <c r="FH43" s="33" t="str">
        <f>EN43</f>
        <v>MARTES Y DOMINGO</v>
      </c>
      <c r="FI43" s="33"/>
      <c r="FJ43" s="33"/>
      <c r="FK43" s="33"/>
    </row>
    <row r="44" spans="1:171" ht="13.5">
      <c r="A44" s="42"/>
      <c r="B44" s="42"/>
      <c r="C44" s="58"/>
      <c r="EN44" s="59"/>
      <c r="EO44" s="59"/>
      <c r="EP44" s="59"/>
      <c r="EQ44" s="59"/>
      <c r="ER44" s="59"/>
      <c r="ES44" s="59"/>
      <c r="ET44" s="59"/>
      <c r="EU44" s="59"/>
      <c r="EV44" s="59"/>
      <c r="EW44" s="59"/>
      <c r="EX44" s="59"/>
      <c r="EY44" s="59"/>
      <c r="EZ44" s="59"/>
      <c r="FA44" s="59"/>
      <c r="FB44" s="59"/>
      <c r="FC44" s="59"/>
      <c r="FD44" s="59"/>
      <c r="FE44" s="59"/>
      <c r="FF44" s="59"/>
      <c r="FG44" s="59"/>
      <c r="FH44" s="59"/>
      <c r="FI44" s="59"/>
      <c r="FJ44" s="59"/>
      <c r="FK44" s="59"/>
      <c r="FL44" s="59"/>
      <c r="FM44" s="59"/>
      <c r="FN44" s="59"/>
      <c r="FO44" s="59"/>
    </row>
    <row r="45" spans="1:256" s="37" customFormat="1" ht="13.5">
      <c r="A45" s="35"/>
      <c r="B45" s="35"/>
      <c r="C45" s="35"/>
      <c r="D45" s="36" t="s">
        <v>42</v>
      </c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 t="s">
        <v>42</v>
      </c>
      <c r="Y45" s="36"/>
      <c r="Z45" s="36"/>
      <c r="AA45" s="36"/>
      <c r="AB45" s="36"/>
      <c r="AC45" s="36"/>
      <c r="AD45" s="36"/>
      <c r="AE45" s="37" t="s">
        <v>43</v>
      </c>
      <c r="AR45" s="37" t="s">
        <v>43</v>
      </c>
      <c r="BI45" s="36" t="s">
        <v>44</v>
      </c>
      <c r="BJ45" s="36"/>
      <c r="BK45" s="36"/>
      <c r="BL45" s="36" t="s">
        <v>44</v>
      </c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 t="s">
        <v>44</v>
      </c>
      <c r="CG45" s="36"/>
      <c r="CH45" s="36"/>
      <c r="CI45" s="36"/>
      <c r="CJ45" s="36"/>
      <c r="CK45" s="36"/>
      <c r="CL45" s="36"/>
      <c r="CM45" s="36"/>
      <c r="CN45" s="37" t="s">
        <v>45</v>
      </c>
      <c r="CZ45" s="37" t="s">
        <v>45</v>
      </c>
      <c r="DS45" s="38" t="s">
        <v>46</v>
      </c>
      <c r="DT45" s="37" t="s">
        <v>46</v>
      </c>
      <c r="EN45" s="37" t="s">
        <v>46</v>
      </c>
      <c r="EU45" s="37" t="s">
        <v>47</v>
      </c>
      <c r="FH45" s="37" t="s">
        <v>47</v>
      </c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  <c r="GF45" s="35"/>
      <c r="GG45" s="35"/>
      <c r="GH45" s="35"/>
      <c r="GI45" s="35"/>
      <c r="GJ45" s="35"/>
      <c r="GK45" s="35"/>
      <c r="GL45" s="35"/>
      <c r="GM45" s="35"/>
      <c r="GN45" s="35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5"/>
      <c r="HE45" s="35"/>
      <c r="HF45" s="35"/>
      <c r="HG45" s="35"/>
      <c r="HH45" s="35"/>
      <c r="HI45" s="35"/>
      <c r="HJ45" s="35"/>
      <c r="HK45" s="35"/>
      <c r="HL45" s="35"/>
      <c r="HM45" s="35"/>
      <c r="HN45" s="35"/>
      <c r="HO45" s="35"/>
      <c r="HP45" s="35"/>
      <c r="HQ45" s="35"/>
      <c r="HR45" s="35"/>
      <c r="HS45" s="35"/>
      <c r="HT45" s="35"/>
      <c r="HU45" s="35"/>
      <c r="HV45" s="35"/>
      <c r="HW45" s="35"/>
      <c r="HX45" s="35"/>
      <c r="HY45" s="35"/>
      <c r="HZ45" s="35"/>
      <c r="IA45" s="35"/>
      <c r="IB45" s="35"/>
      <c r="IC45" s="35"/>
      <c r="ID45" s="35"/>
      <c r="IE45" s="35"/>
      <c r="IF45" s="35"/>
      <c r="IG45" s="35"/>
      <c r="IH45" s="35"/>
      <c r="II45" s="35"/>
      <c r="IJ45" s="35"/>
      <c r="IK45" s="35"/>
      <c r="IL45" s="35"/>
      <c r="IM45" s="35"/>
      <c r="IN45" s="35"/>
      <c r="IO45" s="35"/>
      <c r="IP45" s="35"/>
      <c r="IQ45" s="35"/>
      <c r="IR45" s="35"/>
      <c r="IS45" s="35"/>
      <c r="IT45" s="35"/>
      <c r="IU45" s="35"/>
      <c r="IV45" s="35"/>
    </row>
    <row r="46" spans="1:171" ht="13.5">
      <c r="A46" s="39" t="s">
        <v>20</v>
      </c>
      <c r="B46" s="19">
        <f>COUNTIF(D49:FO57,"PT")</f>
        <v>66</v>
      </c>
      <c r="D46" s="40" t="s">
        <v>48</v>
      </c>
      <c r="E46" s="40" t="s">
        <v>49</v>
      </c>
      <c r="F46" s="40" t="s">
        <v>50</v>
      </c>
      <c r="G46" s="40" t="s">
        <v>51</v>
      </c>
      <c r="H46" s="40" t="s">
        <v>52</v>
      </c>
      <c r="I46" s="40" t="s">
        <v>53</v>
      </c>
      <c r="J46" s="40" t="s">
        <v>54</v>
      </c>
      <c r="K46" s="40" t="s">
        <v>48</v>
      </c>
      <c r="L46" s="40" t="s">
        <v>49</v>
      </c>
      <c r="M46" s="40" t="s">
        <v>50</v>
      </c>
      <c r="N46" s="40" t="s">
        <v>51</v>
      </c>
      <c r="O46" s="40" t="s">
        <v>55</v>
      </c>
      <c r="P46" s="40" t="s">
        <v>53</v>
      </c>
      <c r="Q46" s="40" t="s">
        <v>54</v>
      </c>
      <c r="R46" s="40" t="s">
        <v>48</v>
      </c>
      <c r="S46" s="40" t="s">
        <v>49</v>
      </c>
      <c r="T46" s="40" t="s">
        <v>50</v>
      </c>
      <c r="U46" s="40" t="s">
        <v>51</v>
      </c>
      <c r="V46" s="40" t="s">
        <v>52</v>
      </c>
      <c r="W46" s="40" t="s">
        <v>53</v>
      </c>
      <c r="X46" s="40" t="s">
        <v>54</v>
      </c>
      <c r="Y46" s="40" t="s">
        <v>48</v>
      </c>
      <c r="Z46" s="40" t="s">
        <v>49</v>
      </c>
      <c r="AA46" s="40" t="s">
        <v>50</v>
      </c>
      <c r="AB46" s="40" t="s">
        <v>51</v>
      </c>
      <c r="AC46" s="40" t="s">
        <v>55</v>
      </c>
      <c r="AD46" s="40" t="s">
        <v>53</v>
      </c>
      <c r="AE46" s="40" t="s">
        <v>54</v>
      </c>
      <c r="AF46" s="40" t="s">
        <v>48</v>
      </c>
      <c r="AG46" s="40" t="s">
        <v>49</v>
      </c>
      <c r="AH46" s="40" t="s">
        <v>50</v>
      </c>
      <c r="AI46" s="40" t="s">
        <v>51</v>
      </c>
      <c r="AJ46" s="40" t="s">
        <v>52</v>
      </c>
      <c r="AK46" s="40" t="s">
        <v>53</v>
      </c>
      <c r="AL46" s="40" t="s">
        <v>54</v>
      </c>
      <c r="AM46" s="40" t="s">
        <v>48</v>
      </c>
      <c r="AN46" s="40" t="s">
        <v>49</v>
      </c>
      <c r="AO46" s="40" t="s">
        <v>50</v>
      </c>
      <c r="AP46" s="40" t="s">
        <v>51</v>
      </c>
      <c r="AQ46" s="40" t="s">
        <v>55</v>
      </c>
      <c r="AR46" s="40" t="s">
        <v>53</v>
      </c>
      <c r="AS46" s="40" t="s">
        <v>54</v>
      </c>
      <c r="AT46" s="40" t="s">
        <v>48</v>
      </c>
      <c r="AU46" s="40" t="s">
        <v>49</v>
      </c>
      <c r="AV46" s="40" t="s">
        <v>50</v>
      </c>
      <c r="AW46" s="40" t="s">
        <v>51</v>
      </c>
      <c r="AX46" s="40" t="s">
        <v>52</v>
      </c>
      <c r="AY46" s="40" t="s">
        <v>53</v>
      </c>
      <c r="AZ46" s="40" t="s">
        <v>54</v>
      </c>
      <c r="BA46" s="40" t="s">
        <v>48</v>
      </c>
      <c r="BB46" s="40" t="s">
        <v>49</v>
      </c>
      <c r="BC46" s="40" t="s">
        <v>50</v>
      </c>
      <c r="BD46" s="40" t="s">
        <v>51</v>
      </c>
      <c r="BE46" s="40" t="s">
        <v>55</v>
      </c>
      <c r="BF46" s="40" t="s">
        <v>53</v>
      </c>
      <c r="BG46" s="40" t="s">
        <v>54</v>
      </c>
      <c r="BH46" s="40" t="s">
        <v>48</v>
      </c>
      <c r="BI46" s="40" t="s">
        <v>49</v>
      </c>
      <c r="BJ46" s="40" t="s">
        <v>50</v>
      </c>
      <c r="BK46" s="40" t="s">
        <v>51</v>
      </c>
      <c r="BL46" s="40" t="s">
        <v>52</v>
      </c>
      <c r="BM46" s="40" t="s">
        <v>53</v>
      </c>
      <c r="BN46" s="40" t="s">
        <v>54</v>
      </c>
      <c r="BO46" s="40" t="s">
        <v>48</v>
      </c>
      <c r="BP46" s="40" t="s">
        <v>49</v>
      </c>
      <c r="BQ46" s="40" t="s">
        <v>50</v>
      </c>
      <c r="BR46" s="40" t="s">
        <v>51</v>
      </c>
      <c r="BS46" s="40" t="s">
        <v>55</v>
      </c>
      <c r="BT46" s="40" t="s">
        <v>53</v>
      </c>
      <c r="BU46" s="40" t="s">
        <v>54</v>
      </c>
      <c r="BV46" s="40" t="s">
        <v>48</v>
      </c>
      <c r="BW46" s="40" t="s">
        <v>49</v>
      </c>
      <c r="BX46" s="40" t="s">
        <v>50</v>
      </c>
      <c r="BY46" s="40" t="s">
        <v>51</v>
      </c>
      <c r="BZ46" s="40" t="s">
        <v>52</v>
      </c>
      <c r="CA46" s="40" t="s">
        <v>53</v>
      </c>
      <c r="CB46" s="40" t="s">
        <v>54</v>
      </c>
      <c r="CC46" s="40" t="s">
        <v>48</v>
      </c>
      <c r="CD46" s="40" t="s">
        <v>49</v>
      </c>
      <c r="CE46" s="40" t="s">
        <v>50</v>
      </c>
      <c r="CF46" s="40" t="s">
        <v>51</v>
      </c>
      <c r="CG46" s="40" t="s">
        <v>55</v>
      </c>
      <c r="CH46" s="40" t="s">
        <v>53</v>
      </c>
      <c r="CI46" s="40" t="s">
        <v>54</v>
      </c>
      <c r="CJ46" s="40" t="s">
        <v>48</v>
      </c>
      <c r="CK46" s="40" t="s">
        <v>49</v>
      </c>
      <c r="CL46" s="40" t="s">
        <v>50</v>
      </c>
      <c r="CM46" s="40" t="s">
        <v>51</v>
      </c>
      <c r="CN46" s="40" t="s">
        <v>52</v>
      </c>
      <c r="CO46" s="40" t="s">
        <v>53</v>
      </c>
      <c r="CP46" s="40" t="s">
        <v>54</v>
      </c>
      <c r="CQ46" s="40" t="s">
        <v>48</v>
      </c>
      <c r="CR46" s="40" t="s">
        <v>49</v>
      </c>
      <c r="CS46" s="40" t="s">
        <v>50</v>
      </c>
      <c r="CT46" s="40" t="s">
        <v>51</v>
      </c>
      <c r="CU46" s="40" t="s">
        <v>55</v>
      </c>
      <c r="CV46" s="40" t="s">
        <v>53</v>
      </c>
      <c r="CW46" s="40" t="s">
        <v>54</v>
      </c>
      <c r="CX46" s="40" t="s">
        <v>48</v>
      </c>
      <c r="CY46" s="40" t="s">
        <v>49</v>
      </c>
      <c r="CZ46" s="40" t="s">
        <v>50</v>
      </c>
      <c r="DA46" s="40" t="s">
        <v>51</v>
      </c>
      <c r="DB46" s="40" t="s">
        <v>52</v>
      </c>
      <c r="DC46" s="40" t="s">
        <v>53</v>
      </c>
      <c r="DD46" s="40" t="s">
        <v>54</v>
      </c>
      <c r="DE46" s="40" t="s">
        <v>48</v>
      </c>
      <c r="DF46" s="40" t="s">
        <v>49</v>
      </c>
      <c r="DG46" s="40" t="s">
        <v>50</v>
      </c>
      <c r="DH46" s="40" t="s">
        <v>51</v>
      </c>
      <c r="DI46" s="40" t="s">
        <v>55</v>
      </c>
      <c r="DJ46" s="40" t="s">
        <v>53</v>
      </c>
      <c r="DK46" s="40" t="s">
        <v>54</v>
      </c>
      <c r="DL46" s="40" t="s">
        <v>48</v>
      </c>
      <c r="DM46" s="40" t="s">
        <v>49</v>
      </c>
      <c r="DN46" s="40" t="s">
        <v>50</v>
      </c>
      <c r="DO46" s="40" t="s">
        <v>51</v>
      </c>
      <c r="DP46" s="40" t="s">
        <v>52</v>
      </c>
      <c r="DQ46" s="40" t="s">
        <v>53</v>
      </c>
      <c r="DR46" s="40" t="s">
        <v>54</v>
      </c>
      <c r="DS46" s="40" t="s">
        <v>48</v>
      </c>
      <c r="DT46" s="40" t="s">
        <v>49</v>
      </c>
      <c r="DU46" s="40" t="s">
        <v>50</v>
      </c>
      <c r="DV46" s="40" t="s">
        <v>51</v>
      </c>
      <c r="DW46" s="40" t="s">
        <v>55</v>
      </c>
      <c r="DX46" s="40" t="s">
        <v>53</v>
      </c>
      <c r="DY46" s="40" t="s">
        <v>54</v>
      </c>
      <c r="DZ46" s="40" t="s">
        <v>48</v>
      </c>
      <c r="EA46" s="40" t="s">
        <v>49</v>
      </c>
      <c r="EB46" s="40" t="s">
        <v>50</v>
      </c>
      <c r="EC46" s="40" t="s">
        <v>51</v>
      </c>
      <c r="ED46" s="40" t="s">
        <v>52</v>
      </c>
      <c r="EE46" s="40" t="s">
        <v>53</v>
      </c>
      <c r="EF46" s="40" t="s">
        <v>54</v>
      </c>
      <c r="EG46" s="40" t="s">
        <v>48</v>
      </c>
      <c r="EH46" s="40" t="s">
        <v>49</v>
      </c>
      <c r="EI46" s="40" t="s">
        <v>50</v>
      </c>
      <c r="EJ46" s="40" t="s">
        <v>51</v>
      </c>
      <c r="EK46" s="40" t="s">
        <v>55</v>
      </c>
      <c r="EL46" s="40" t="s">
        <v>53</v>
      </c>
      <c r="EM46" s="40" t="s">
        <v>54</v>
      </c>
      <c r="EN46" s="40" t="s">
        <v>48</v>
      </c>
      <c r="EO46" s="40" t="s">
        <v>49</v>
      </c>
      <c r="EP46" s="40" t="s">
        <v>50</v>
      </c>
      <c r="EQ46" s="40" t="s">
        <v>51</v>
      </c>
      <c r="ER46" s="40" t="s">
        <v>52</v>
      </c>
      <c r="ES46" s="40" t="s">
        <v>53</v>
      </c>
      <c r="ET46" s="40" t="s">
        <v>54</v>
      </c>
      <c r="EU46" s="40" t="s">
        <v>48</v>
      </c>
      <c r="EV46" s="40" t="s">
        <v>49</v>
      </c>
      <c r="EW46" s="40" t="s">
        <v>50</v>
      </c>
      <c r="EX46" s="40" t="s">
        <v>51</v>
      </c>
      <c r="EY46" s="40" t="s">
        <v>55</v>
      </c>
      <c r="EZ46" s="40" t="s">
        <v>53</v>
      </c>
      <c r="FA46" s="40" t="s">
        <v>54</v>
      </c>
      <c r="FB46" s="40" t="s">
        <v>48</v>
      </c>
      <c r="FC46" s="40" t="s">
        <v>49</v>
      </c>
      <c r="FD46" s="40" t="s">
        <v>50</v>
      </c>
      <c r="FE46" s="40" t="s">
        <v>51</v>
      </c>
      <c r="FF46" s="40" t="s">
        <v>52</v>
      </c>
      <c r="FG46" s="40" t="s">
        <v>53</v>
      </c>
      <c r="FH46" s="40" t="s">
        <v>54</v>
      </c>
      <c r="FI46" s="40" t="s">
        <v>48</v>
      </c>
      <c r="FJ46" s="40" t="s">
        <v>49</v>
      </c>
      <c r="FK46" s="40" t="s">
        <v>50</v>
      </c>
      <c r="FL46" s="40" t="s">
        <v>51</v>
      </c>
      <c r="FM46" s="40" t="s">
        <v>55</v>
      </c>
      <c r="FN46" s="40" t="s">
        <v>53</v>
      </c>
      <c r="FO46" s="40" t="s">
        <v>54</v>
      </c>
    </row>
    <row r="47" spans="1:171" s="42" customFormat="1" ht="14.25">
      <c r="A47" s="41" t="s">
        <v>21</v>
      </c>
      <c r="B47" s="19">
        <f>COUNTIF(D49:FO57,"PRD")</f>
        <v>66</v>
      </c>
      <c r="D47" s="40">
        <v>5</v>
      </c>
      <c r="E47" s="60">
        <v>6</v>
      </c>
      <c r="F47" s="40">
        <v>7</v>
      </c>
      <c r="G47" s="40">
        <v>8</v>
      </c>
      <c r="H47" s="40">
        <v>9</v>
      </c>
      <c r="I47" s="40">
        <v>10</v>
      </c>
      <c r="J47" s="60">
        <v>11</v>
      </c>
      <c r="K47" s="40">
        <v>12</v>
      </c>
      <c r="L47" s="60">
        <v>13</v>
      </c>
      <c r="M47" s="40">
        <v>14</v>
      </c>
      <c r="N47" s="40">
        <v>15</v>
      </c>
      <c r="O47" s="40">
        <v>16</v>
      </c>
      <c r="P47" s="40">
        <v>17</v>
      </c>
      <c r="Q47" s="60">
        <v>18</v>
      </c>
      <c r="R47" s="40">
        <v>19</v>
      </c>
      <c r="S47" s="60">
        <v>20</v>
      </c>
      <c r="T47" s="40">
        <v>21</v>
      </c>
      <c r="U47" s="40">
        <v>22</v>
      </c>
      <c r="V47" s="40">
        <v>23</v>
      </c>
      <c r="W47" s="40">
        <v>24</v>
      </c>
      <c r="X47" s="60">
        <v>25</v>
      </c>
      <c r="Y47" s="40">
        <v>26</v>
      </c>
      <c r="Z47" s="60">
        <v>27</v>
      </c>
      <c r="AA47" s="40">
        <v>28</v>
      </c>
      <c r="AB47" s="40">
        <v>29</v>
      </c>
      <c r="AC47" s="40">
        <v>30</v>
      </c>
      <c r="AD47" s="40">
        <v>31</v>
      </c>
      <c r="AE47" s="60">
        <v>1</v>
      </c>
      <c r="AF47" s="40">
        <v>2</v>
      </c>
      <c r="AG47" s="60">
        <v>3</v>
      </c>
      <c r="AH47" s="40">
        <v>4</v>
      </c>
      <c r="AI47" s="40">
        <v>5</v>
      </c>
      <c r="AJ47" s="40">
        <v>6</v>
      </c>
      <c r="AK47" s="40">
        <v>7</v>
      </c>
      <c r="AL47" s="60">
        <v>8</v>
      </c>
      <c r="AM47" s="40">
        <v>9</v>
      </c>
      <c r="AN47" s="60">
        <v>10</v>
      </c>
      <c r="AO47" s="40">
        <v>11</v>
      </c>
      <c r="AP47" s="40">
        <v>12</v>
      </c>
      <c r="AQ47" s="40">
        <v>13</v>
      </c>
      <c r="AR47" s="40">
        <v>14</v>
      </c>
      <c r="AS47" s="60">
        <v>15</v>
      </c>
      <c r="AT47" s="40">
        <v>16</v>
      </c>
      <c r="AU47" s="60">
        <v>17</v>
      </c>
      <c r="AV47" s="40">
        <v>18</v>
      </c>
      <c r="AW47" s="40">
        <v>19</v>
      </c>
      <c r="AX47" s="40">
        <v>20</v>
      </c>
      <c r="AY47" s="40">
        <v>21</v>
      </c>
      <c r="AZ47" s="60">
        <v>22</v>
      </c>
      <c r="BA47" s="40">
        <v>23</v>
      </c>
      <c r="BB47" s="60">
        <v>24</v>
      </c>
      <c r="BC47" s="40">
        <v>25</v>
      </c>
      <c r="BD47" s="40">
        <v>26</v>
      </c>
      <c r="BE47" s="40">
        <v>27</v>
      </c>
      <c r="BF47" s="40">
        <v>28</v>
      </c>
      <c r="BG47" s="60">
        <v>29</v>
      </c>
      <c r="BH47" s="40">
        <v>30</v>
      </c>
      <c r="BI47" s="60">
        <v>1</v>
      </c>
      <c r="BJ47" s="40">
        <v>2</v>
      </c>
      <c r="BK47" s="40">
        <v>3</v>
      </c>
      <c r="BL47" s="40">
        <v>4</v>
      </c>
      <c r="BM47" s="40">
        <v>5</v>
      </c>
      <c r="BN47" s="60">
        <v>6</v>
      </c>
      <c r="BO47" s="40">
        <v>7</v>
      </c>
      <c r="BP47" s="60">
        <v>8</v>
      </c>
      <c r="BQ47" s="40">
        <v>9</v>
      </c>
      <c r="BR47" s="40">
        <v>10</v>
      </c>
      <c r="BS47" s="40">
        <v>11</v>
      </c>
      <c r="BT47" s="40">
        <v>12</v>
      </c>
      <c r="BU47" s="60">
        <v>13</v>
      </c>
      <c r="BV47" s="40">
        <v>14</v>
      </c>
      <c r="BW47" s="60">
        <v>15</v>
      </c>
      <c r="BX47" s="40">
        <v>16</v>
      </c>
      <c r="BY47" s="40">
        <v>17</v>
      </c>
      <c r="BZ47" s="40">
        <v>18</v>
      </c>
      <c r="CA47" s="40">
        <v>19</v>
      </c>
      <c r="CB47" s="60">
        <v>20</v>
      </c>
      <c r="CC47" s="40">
        <v>21</v>
      </c>
      <c r="CD47" s="60">
        <v>22</v>
      </c>
      <c r="CE47" s="40">
        <v>23</v>
      </c>
      <c r="CF47" s="40">
        <v>24</v>
      </c>
      <c r="CG47" s="40">
        <v>25</v>
      </c>
      <c r="CH47" s="40">
        <v>26</v>
      </c>
      <c r="CI47" s="60">
        <v>27</v>
      </c>
      <c r="CJ47" s="40">
        <v>28</v>
      </c>
      <c r="CK47" s="60">
        <v>29</v>
      </c>
      <c r="CL47" s="40">
        <v>30</v>
      </c>
      <c r="CM47" s="40">
        <v>31</v>
      </c>
      <c r="CN47" s="40">
        <v>1</v>
      </c>
      <c r="CO47" s="40">
        <v>2</v>
      </c>
      <c r="CP47" s="60">
        <v>3</v>
      </c>
      <c r="CQ47" s="40">
        <v>4</v>
      </c>
      <c r="CR47" s="60">
        <v>5</v>
      </c>
      <c r="CS47" s="40">
        <v>6</v>
      </c>
      <c r="CT47" s="40">
        <v>7</v>
      </c>
      <c r="CU47" s="40">
        <v>8</v>
      </c>
      <c r="CV47" s="40">
        <v>9</v>
      </c>
      <c r="CW47" s="60">
        <v>10</v>
      </c>
      <c r="CX47" s="40">
        <v>11</v>
      </c>
      <c r="CY47" s="60">
        <v>12</v>
      </c>
      <c r="CZ47" s="40">
        <v>13</v>
      </c>
      <c r="DA47" s="40">
        <v>14</v>
      </c>
      <c r="DB47" s="40">
        <v>15</v>
      </c>
      <c r="DC47" s="40">
        <v>16</v>
      </c>
      <c r="DD47" s="60">
        <v>17</v>
      </c>
      <c r="DE47" s="40">
        <v>18</v>
      </c>
      <c r="DF47" s="60">
        <v>19</v>
      </c>
      <c r="DG47" s="40">
        <v>20</v>
      </c>
      <c r="DH47" s="40">
        <v>21</v>
      </c>
      <c r="DI47" s="40">
        <v>22</v>
      </c>
      <c r="DJ47" s="40">
        <v>23</v>
      </c>
      <c r="DK47" s="60">
        <v>24</v>
      </c>
      <c r="DL47" s="40">
        <v>25</v>
      </c>
      <c r="DM47" s="60">
        <v>26</v>
      </c>
      <c r="DN47" s="40">
        <v>27</v>
      </c>
      <c r="DO47" s="40">
        <v>28</v>
      </c>
      <c r="DP47" s="40">
        <v>29</v>
      </c>
      <c r="DQ47" s="40">
        <v>30</v>
      </c>
      <c r="DR47" s="60">
        <v>31</v>
      </c>
      <c r="DS47" s="40">
        <v>1</v>
      </c>
      <c r="DT47" s="60">
        <v>2</v>
      </c>
      <c r="DU47" s="40">
        <v>3</v>
      </c>
      <c r="DV47" s="40">
        <v>4</v>
      </c>
      <c r="DW47" s="40">
        <v>5</v>
      </c>
      <c r="DX47" s="40">
        <v>6</v>
      </c>
      <c r="DY47" s="60">
        <v>7</v>
      </c>
      <c r="DZ47" s="40">
        <v>8</v>
      </c>
      <c r="EA47" s="60">
        <v>9</v>
      </c>
      <c r="EB47" s="40">
        <v>10</v>
      </c>
      <c r="EC47" s="40">
        <v>11</v>
      </c>
      <c r="ED47" s="40">
        <v>12</v>
      </c>
      <c r="EE47" s="40">
        <v>13</v>
      </c>
      <c r="EF47" s="60">
        <v>14</v>
      </c>
      <c r="EG47" s="40">
        <v>15</v>
      </c>
      <c r="EH47" s="60">
        <v>16</v>
      </c>
      <c r="EI47" s="40">
        <v>17</v>
      </c>
      <c r="EJ47" s="40">
        <v>18</v>
      </c>
      <c r="EK47" s="40">
        <v>19</v>
      </c>
      <c r="EL47" s="40">
        <v>20</v>
      </c>
      <c r="EM47" s="60">
        <v>21</v>
      </c>
      <c r="EN47" s="40">
        <v>22</v>
      </c>
      <c r="EO47" s="60">
        <v>23</v>
      </c>
      <c r="EP47" s="40">
        <v>24</v>
      </c>
      <c r="EQ47" s="40">
        <v>25</v>
      </c>
      <c r="ER47" s="40">
        <v>26</v>
      </c>
      <c r="ES47" s="40">
        <v>27</v>
      </c>
      <c r="ET47" s="60">
        <v>28</v>
      </c>
      <c r="EU47" s="40">
        <v>1</v>
      </c>
      <c r="EV47" s="60">
        <v>2</v>
      </c>
      <c r="EW47" s="40">
        <v>3</v>
      </c>
      <c r="EX47" s="40">
        <v>4</v>
      </c>
      <c r="EY47" s="40">
        <v>5</v>
      </c>
      <c r="EZ47" s="40">
        <v>6</v>
      </c>
      <c r="FA47" s="60">
        <v>7</v>
      </c>
      <c r="FB47" s="40">
        <v>8</v>
      </c>
      <c r="FC47" s="60">
        <v>9</v>
      </c>
      <c r="FD47" s="40">
        <v>10</v>
      </c>
      <c r="FE47" s="40">
        <v>11</v>
      </c>
      <c r="FF47" s="40">
        <v>12</v>
      </c>
      <c r="FG47" s="40">
        <v>13</v>
      </c>
      <c r="FH47" s="60">
        <v>14</v>
      </c>
      <c r="FI47" s="40">
        <v>15</v>
      </c>
      <c r="FJ47" s="60">
        <v>16</v>
      </c>
      <c r="FK47" s="40">
        <v>17</v>
      </c>
      <c r="FL47" s="40">
        <v>18</v>
      </c>
      <c r="FM47" s="40">
        <v>19</v>
      </c>
      <c r="FN47" s="40">
        <v>20</v>
      </c>
      <c r="FO47" s="60">
        <v>21</v>
      </c>
    </row>
    <row r="48" spans="1:256" s="40" customFormat="1" ht="15" customHeight="1">
      <c r="A48" s="43" t="s">
        <v>22</v>
      </c>
      <c r="B48" s="19">
        <f>COUNTIF(D49:FO57,"PNA")</f>
        <v>66</v>
      </c>
      <c r="C48" s="44"/>
      <c r="D48" s="71"/>
      <c r="E48" s="60" t="s">
        <v>64</v>
      </c>
      <c r="J48" s="60" t="s">
        <v>64</v>
      </c>
      <c r="K48" s="71"/>
      <c r="L48" s="60" t="s">
        <v>64</v>
      </c>
      <c r="Q48" s="60" t="s">
        <v>64</v>
      </c>
      <c r="R48" s="71"/>
      <c r="S48" s="60" t="s">
        <v>64</v>
      </c>
      <c r="X48" s="60" t="s">
        <v>64</v>
      </c>
      <c r="Y48" s="71"/>
      <c r="Z48" s="60" t="s">
        <v>64</v>
      </c>
      <c r="AE48" s="60" t="s">
        <v>64</v>
      </c>
      <c r="AF48" s="71"/>
      <c r="AG48" s="60" t="s">
        <v>64</v>
      </c>
      <c r="AL48" s="60" t="s">
        <v>64</v>
      </c>
      <c r="AM48" s="71"/>
      <c r="AN48" s="60" t="s">
        <v>64</v>
      </c>
      <c r="AS48" s="60" t="s">
        <v>64</v>
      </c>
      <c r="AT48" s="71"/>
      <c r="AU48" s="60" t="s">
        <v>64</v>
      </c>
      <c r="AZ48" s="60" t="s">
        <v>64</v>
      </c>
      <c r="BA48" s="71"/>
      <c r="BB48" s="60" t="s">
        <v>64</v>
      </c>
      <c r="BG48" s="60" t="s">
        <v>64</v>
      </c>
      <c r="BH48" s="71"/>
      <c r="BI48" s="60" t="s">
        <v>64</v>
      </c>
      <c r="BN48" s="60" t="s">
        <v>64</v>
      </c>
      <c r="BO48" s="71"/>
      <c r="BP48" s="60" t="s">
        <v>64</v>
      </c>
      <c r="BU48" s="60" t="s">
        <v>64</v>
      </c>
      <c r="BV48" s="71"/>
      <c r="BW48" s="60" t="s">
        <v>64</v>
      </c>
      <c r="CB48" s="60" t="s">
        <v>64</v>
      </c>
      <c r="CC48" s="71"/>
      <c r="CD48" s="60" t="s">
        <v>64</v>
      </c>
      <c r="CI48" s="60" t="s">
        <v>64</v>
      </c>
      <c r="CJ48" s="71"/>
      <c r="CK48" s="60" t="s">
        <v>64</v>
      </c>
      <c r="CP48" s="60" t="s">
        <v>64</v>
      </c>
      <c r="CQ48" s="71"/>
      <c r="CR48" s="60" t="s">
        <v>64</v>
      </c>
      <c r="CW48" s="60" t="s">
        <v>64</v>
      </c>
      <c r="CX48" s="71"/>
      <c r="CY48" s="60" t="s">
        <v>64</v>
      </c>
      <c r="DD48" s="60" t="s">
        <v>64</v>
      </c>
      <c r="DE48" s="71"/>
      <c r="DF48" s="60" t="s">
        <v>64</v>
      </c>
      <c r="DK48" s="60" t="s">
        <v>64</v>
      </c>
      <c r="DL48" s="71"/>
      <c r="DM48" s="60" t="s">
        <v>64</v>
      </c>
      <c r="DR48" s="60" t="s">
        <v>64</v>
      </c>
      <c r="DS48" s="71"/>
      <c r="DT48" s="60" t="s">
        <v>64</v>
      </c>
      <c r="DY48" s="60" t="s">
        <v>64</v>
      </c>
      <c r="DZ48" s="71"/>
      <c r="EA48" s="60" t="s">
        <v>64</v>
      </c>
      <c r="EF48" s="60" t="s">
        <v>64</v>
      </c>
      <c r="EG48" s="71"/>
      <c r="EH48" s="60" t="s">
        <v>64</v>
      </c>
      <c r="EM48" s="60" t="s">
        <v>64</v>
      </c>
      <c r="EN48" s="71"/>
      <c r="EO48" s="60" t="s">
        <v>64</v>
      </c>
      <c r="ET48" s="60" t="s">
        <v>64</v>
      </c>
      <c r="EU48" s="71"/>
      <c r="EV48" s="60" t="s">
        <v>64</v>
      </c>
      <c r="FA48" s="60" t="s">
        <v>64</v>
      </c>
      <c r="FB48" s="71"/>
      <c r="FC48" s="60" t="s">
        <v>64</v>
      </c>
      <c r="FH48" s="60" t="s">
        <v>64</v>
      </c>
      <c r="FI48" s="71"/>
      <c r="FJ48" s="60" t="s">
        <v>64</v>
      </c>
      <c r="FO48" s="60" t="s">
        <v>64</v>
      </c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171" s="67" customFormat="1" ht="13.5">
      <c r="A49" s="45" t="s">
        <v>56</v>
      </c>
      <c r="B49" s="19">
        <f>COUNTIF(D49:FO57,"PRI")</f>
        <v>66</v>
      </c>
      <c r="C49" s="62"/>
      <c r="D49" s="64" t="s">
        <v>20</v>
      </c>
      <c r="E49" s="63" t="s">
        <v>57</v>
      </c>
      <c r="F49" s="52" t="s">
        <v>26</v>
      </c>
      <c r="G49" s="41" t="s">
        <v>21</v>
      </c>
      <c r="H49" s="65" t="s">
        <v>58</v>
      </c>
      <c r="I49" s="64" t="s">
        <v>20</v>
      </c>
      <c r="J49" s="63" t="s">
        <v>57</v>
      </c>
      <c r="K49" s="43" t="s">
        <v>22</v>
      </c>
      <c r="L49" s="63" t="s">
        <v>57</v>
      </c>
      <c r="M49" s="66" t="s">
        <v>59</v>
      </c>
      <c r="N49" s="45" t="s">
        <v>56</v>
      </c>
      <c r="O49" s="55" t="s">
        <v>60</v>
      </c>
      <c r="P49" s="52" t="s">
        <v>26</v>
      </c>
      <c r="Q49" s="63" t="s">
        <v>57</v>
      </c>
      <c r="R49" s="48" t="s">
        <v>24</v>
      </c>
      <c r="S49" s="63" t="s">
        <v>57</v>
      </c>
      <c r="T49" s="56" t="s">
        <v>61</v>
      </c>
      <c r="U49" s="51" t="s">
        <v>25</v>
      </c>
      <c r="V49" s="57" t="s">
        <v>62</v>
      </c>
      <c r="W49" s="41" t="s">
        <v>21</v>
      </c>
      <c r="X49" s="63" t="s">
        <v>57</v>
      </c>
      <c r="Y49" s="52" t="s">
        <v>26</v>
      </c>
      <c r="Z49" s="63" t="s">
        <v>57</v>
      </c>
      <c r="AA49" s="64" t="s">
        <v>20</v>
      </c>
      <c r="AB49" s="65" t="s">
        <v>58</v>
      </c>
      <c r="AC49" s="41" t="s">
        <v>21</v>
      </c>
      <c r="AD49" s="65" t="s">
        <v>58</v>
      </c>
      <c r="AE49" s="63" t="s">
        <v>57</v>
      </c>
      <c r="AF49" s="66" t="s">
        <v>59</v>
      </c>
      <c r="AG49" s="63" t="s">
        <v>57</v>
      </c>
      <c r="AH49" s="43" t="s">
        <v>22</v>
      </c>
      <c r="AI49" s="55" t="s">
        <v>60</v>
      </c>
      <c r="AJ49" s="45" t="s">
        <v>56</v>
      </c>
      <c r="AK49" s="43" t="s">
        <v>22</v>
      </c>
      <c r="AL49" s="63" t="s">
        <v>57</v>
      </c>
      <c r="AM49" s="56" t="s">
        <v>61</v>
      </c>
      <c r="AN49" s="63" t="s">
        <v>57</v>
      </c>
      <c r="AO49" s="48" t="s">
        <v>24</v>
      </c>
      <c r="AP49" s="57" t="s">
        <v>62</v>
      </c>
      <c r="AQ49" s="51" t="s">
        <v>25</v>
      </c>
      <c r="AR49" s="66" t="s">
        <v>59</v>
      </c>
      <c r="AS49" s="63" t="s">
        <v>57</v>
      </c>
      <c r="AT49" s="64" t="s">
        <v>20</v>
      </c>
      <c r="AU49" s="63" t="s">
        <v>57</v>
      </c>
      <c r="AV49" s="52" t="s">
        <v>26</v>
      </c>
      <c r="AW49" s="41" t="s">
        <v>21</v>
      </c>
      <c r="AX49" s="65" t="s">
        <v>58</v>
      </c>
      <c r="AY49" s="45" t="s">
        <v>56</v>
      </c>
      <c r="AZ49" s="63" t="s">
        <v>57</v>
      </c>
      <c r="BA49" s="43" t="s">
        <v>22</v>
      </c>
      <c r="BB49" s="63" t="s">
        <v>57</v>
      </c>
      <c r="BC49" s="66" t="s">
        <v>59</v>
      </c>
      <c r="BD49" s="45" t="s">
        <v>56</v>
      </c>
      <c r="BE49" s="55" t="s">
        <v>60</v>
      </c>
      <c r="BF49" s="55" t="s">
        <v>60</v>
      </c>
      <c r="BG49" s="63" t="s">
        <v>57</v>
      </c>
      <c r="BH49" s="48" t="s">
        <v>24</v>
      </c>
      <c r="BI49" s="63" t="s">
        <v>57</v>
      </c>
      <c r="BJ49" s="56" t="s">
        <v>61</v>
      </c>
      <c r="BK49" s="51" t="s">
        <v>25</v>
      </c>
      <c r="BL49" s="57" t="s">
        <v>62</v>
      </c>
      <c r="BM49" s="48" t="s">
        <v>24</v>
      </c>
      <c r="BN49" s="63" t="s">
        <v>57</v>
      </c>
      <c r="BO49" s="52" t="s">
        <v>26</v>
      </c>
      <c r="BP49" s="63" t="s">
        <v>57</v>
      </c>
      <c r="BQ49" s="64" t="s">
        <v>20</v>
      </c>
      <c r="BR49" s="65" t="s">
        <v>58</v>
      </c>
      <c r="BS49" s="41" t="s">
        <v>21</v>
      </c>
      <c r="BT49" s="56" t="s">
        <v>61</v>
      </c>
      <c r="BU49" s="63" t="s">
        <v>57</v>
      </c>
      <c r="BV49" s="66" t="s">
        <v>59</v>
      </c>
      <c r="BW49" s="63" t="s">
        <v>57</v>
      </c>
      <c r="BX49" s="43" t="s">
        <v>22</v>
      </c>
      <c r="BY49" s="55" t="s">
        <v>60</v>
      </c>
      <c r="BZ49" s="45" t="s">
        <v>56</v>
      </c>
      <c r="CA49" s="51" t="s">
        <v>25</v>
      </c>
      <c r="CB49" s="63" t="s">
        <v>57</v>
      </c>
      <c r="CC49" s="56" t="s">
        <v>61</v>
      </c>
      <c r="CD49" s="63" t="s">
        <v>57</v>
      </c>
      <c r="CE49" s="48" t="s">
        <v>24</v>
      </c>
      <c r="CF49" s="57" t="s">
        <v>62</v>
      </c>
      <c r="CG49" s="51" t="s">
        <v>25</v>
      </c>
      <c r="CH49" s="57" t="s">
        <v>62</v>
      </c>
      <c r="CI49" s="63" t="s">
        <v>57</v>
      </c>
      <c r="CJ49" s="64" t="s">
        <v>20</v>
      </c>
      <c r="CK49" s="63" t="s">
        <v>57</v>
      </c>
      <c r="CL49" s="52" t="s">
        <v>26</v>
      </c>
      <c r="CM49" s="41" t="s">
        <v>21</v>
      </c>
      <c r="CN49" s="65" t="s">
        <v>58</v>
      </c>
      <c r="CO49" s="52" t="s">
        <v>26</v>
      </c>
      <c r="CP49" s="63" t="s">
        <v>57</v>
      </c>
      <c r="CQ49" s="43" t="s">
        <v>22</v>
      </c>
      <c r="CR49" s="63" t="s">
        <v>57</v>
      </c>
      <c r="CS49" s="66" t="s">
        <v>59</v>
      </c>
      <c r="CT49" s="45" t="s">
        <v>56</v>
      </c>
      <c r="CU49" s="55" t="s">
        <v>60</v>
      </c>
      <c r="CV49" s="64" t="s">
        <v>20</v>
      </c>
      <c r="CW49" s="63" t="s">
        <v>57</v>
      </c>
      <c r="CX49" s="48" t="s">
        <v>24</v>
      </c>
      <c r="CY49" s="63" t="s">
        <v>57</v>
      </c>
      <c r="CZ49" s="56" t="s">
        <v>61</v>
      </c>
      <c r="DA49" s="51" t="s">
        <v>25</v>
      </c>
      <c r="DB49" s="57" t="s">
        <v>62</v>
      </c>
      <c r="DC49" s="65" t="s">
        <v>58</v>
      </c>
      <c r="DD49" s="63" t="s">
        <v>57</v>
      </c>
      <c r="DE49" s="52" t="s">
        <v>26</v>
      </c>
      <c r="DF49" s="63" t="s">
        <v>57</v>
      </c>
      <c r="DG49" s="64" t="s">
        <v>20</v>
      </c>
      <c r="DH49" s="65" t="s">
        <v>58</v>
      </c>
      <c r="DI49" s="41" t="s">
        <v>21</v>
      </c>
      <c r="DJ49" s="41" t="s">
        <v>21</v>
      </c>
      <c r="DK49" s="63" t="s">
        <v>57</v>
      </c>
      <c r="DL49" s="66" t="s">
        <v>59</v>
      </c>
      <c r="DM49" s="63" t="s">
        <v>57</v>
      </c>
      <c r="DN49" s="43" t="s">
        <v>22</v>
      </c>
      <c r="DO49" s="55" t="s">
        <v>60</v>
      </c>
      <c r="DP49" s="45" t="s">
        <v>56</v>
      </c>
      <c r="DQ49" s="66" t="s">
        <v>59</v>
      </c>
      <c r="DR49" s="63" t="s">
        <v>57</v>
      </c>
      <c r="DS49" s="56" t="s">
        <v>61</v>
      </c>
      <c r="DT49" s="63" t="s">
        <v>57</v>
      </c>
      <c r="DU49" s="48" t="s">
        <v>24</v>
      </c>
      <c r="DV49" s="57" t="s">
        <v>62</v>
      </c>
      <c r="DW49" s="51" t="s">
        <v>25</v>
      </c>
      <c r="DX49" s="43" t="s">
        <v>22</v>
      </c>
      <c r="DY49" s="63" t="s">
        <v>57</v>
      </c>
      <c r="DZ49" s="64" t="s">
        <v>20</v>
      </c>
      <c r="EA49" s="63" t="s">
        <v>57</v>
      </c>
      <c r="EB49" s="52" t="s">
        <v>26</v>
      </c>
      <c r="EC49" s="41" t="s">
        <v>21</v>
      </c>
      <c r="ED49" s="65" t="s">
        <v>58</v>
      </c>
      <c r="EE49" s="55" t="s">
        <v>60</v>
      </c>
      <c r="EF49" s="63" t="s">
        <v>57</v>
      </c>
      <c r="EG49" s="43" t="s">
        <v>22</v>
      </c>
      <c r="EH49" s="63" t="s">
        <v>57</v>
      </c>
      <c r="EI49" s="66" t="s">
        <v>59</v>
      </c>
      <c r="EJ49" s="45" t="s">
        <v>56</v>
      </c>
      <c r="EK49" s="55" t="s">
        <v>60</v>
      </c>
      <c r="EL49" s="45" t="s">
        <v>56</v>
      </c>
      <c r="EM49" s="63" t="s">
        <v>57</v>
      </c>
      <c r="EN49" s="48" t="s">
        <v>24</v>
      </c>
      <c r="EO49" s="63" t="s">
        <v>57</v>
      </c>
      <c r="EP49" s="56" t="s">
        <v>61</v>
      </c>
      <c r="EQ49" s="51" t="s">
        <v>25</v>
      </c>
      <c r="ER49" s="57" t="s">
        <v>62</v>
      </c>
      <c r="ES49" s="56" t="s">
        <v>61</v>
      </c>
      <c r="ET49" s="63" t="s">
        <v>57</v>
      </c>
      <c r="EU49" s="52" t="s">
        <v>26</v>
      </c>
      <c r="EV49" s="63" t="s">
        <v>57</v>
      </c>
      <c r="EW49" s="64" t="s">
        <v>20</v>
      </c>
      <c r="EX49" s="65" t="s">
        <v>58</v>
      </c>
      <c r="EY49" s="41" t="s">
        <v>21</v>
      </c>
      <c r="EZ49" s="48" t="s">
        <v>24</v>
      </c>
      <c r="FA49" s="63" t="s">
        <v>57</v>
      </c>
      <c r="FB49" s="66" t="s">
        <v>59</v>
      </c>
      <c r="FC49" s="63" t="s">
        <v>57</v>
      </c>
      <c r="FD49" s="43" t="s">
        <v>22</v>
      </c>
      <c r="FE49" s="55" t="s">
        <v>60</v>
      </c>
      <c r="FF49" s="45" t="s">
        <v>56</v>
      </c>
      <c r="FG49" s="57" t="s">
        <v>62</v>
      </c>
      <c r="FH49" s="63" t="s">
        <v>57</v>
      </c>
      <c r="FI49" s="56" t="s">
        <v>61</v>
      </c>
      <c r="FJ49" s="63" t="s">
        <v>57</v>
      </c>
      <c r="FK49" s="48" t="s">
        <v>24</v>
      </c>
      <c r="FL49" s="57" t="s">
        <v>62</v>
      </c>
      <c r="FM49" s="51" t="s">
        <v>25</v>
      </c>
      <c r="FN49" s="51" t="s">
        <v>25</v>
      </c>
      <c r="FO49" s="63" t="s">
        <v>57</v>
      </c>
    </row>
    <row r="50" spans="1:171" ht="13.5">
      <c r="A50" s="48" t="s">
        <v>24</v>
      </c>
      <c r="B50" s="19">
        <f>COUNTIF(D49:FO57,"CONV")</f>
        <v>66</v>
      </c>
      <c r="C50" s="58"/>
      <c r="D50" s="41" t="s">
        <v>21</v>
      </c>
      <c r="E50" s="63" t="s">
        <v>57</v>
      </c>
      <c r="F50" s="65" t="s">
        <v>58</v>
      </c>
      <c r="G50" s="43" t="s">
        <v>22</v>
      </c>
      <c r="H50" s="66" t="s">
        <v>59</v>
      </c>
      <c r="I50" s="41" t="s">
        <v>21</v>
      </c>
      <c r="J50" s="63" t="s">
        <v>57</v>
      </c>
      <c r="K50" s="45" t="s">
        <v>56</v>
      </c>
      <c r="L50" s="63" t="s">
        <v>57</v>
      </c>
      <c r="M50" s="55" t="s">
        <v>60</v>
      </c>
      <c r="N50" s="48" t="s">
        <v>24</v>
      </c>
      <c r="O50" s="56" t="s">
        <v>61</v>
      </c>
      <c r="P50" s="65" t="s">
        <v>58</v>
      </c>
      <c r="Q50" s="63" t="s">
        <v>57</v>
      </c>
      <c r="R50" s="51" t="s">
        <v>25</v>
      </c>
      <c r="S50" s="63" t="s">
        <v>57</v>
      </c>
      <c r="T50" s="57" t="s">
        <v>62</v>
      </c>
      <c r="U50" s="52" t="s">
        <v>26</v>
      </c>
      <c r="V50" s="64" t="s">
        <v>20</v>
      </c>
      <c r="W50" s="43" t="s">
        <v>22</v>
      </c>
      <c r="X50" s="63" t="s">
        <v>57</v>
      </c>
      <c r="Y50" s="65" t="s">
        <v>58</v>
      </c>
      <c r="Z50" s="63" t="s">
        <v>57</v>
      </c>
      <c r="AA50" s="41" t="s">
        <v>21</v>
      </c>
      <c r="AB50" s="66" t="s">
        <v>59</v>
      </c>
      <c r="AC50" s="43" t="s">
        <v>22</v>
      </c>
      <c r="AD50" s="66" t="s">
        <v>59</v>
      </c>
      <c r="AE50" s="63" t="s">
        <v>57</v>
      </c>
      <c r="AF50" s="55" t="s">
        <v>60</v>
      </c>
      <c r="AG50" s="63" t="s">
        <v>57</v>
      </c>
      <c r="AH50" s="45" t="s">
        <v>56</v>
      </c>
      <c r="AI50" s="56" t="s">
        <v>61</v>
      </c>
      <c r="AJ50" s="48" t="s">
        <v>24</v>
      </c>
      <c r="AK50" s="45" t="s">
        <v>56</v>
      </c>
      <c r="AL50" s="63" t="s">
        <v>57</v>
      </c>
      <c r="AM50" s="57" t="s">
        <v>62</v>
      </c>
      <c r="AN50" s="63" t="s">
        <v>57</v>
      </c>
      <c r="AO50" s="51" t="s">
        <v>25</v>
      </c>
      <c r="AP50" s="64" t="s">
        <v>20</v>
      </c>
      <c r="AQ50" s="52" t="s">
        <v>26</v>
      </c>
      <c r="AR50" s="55" t="s">
        <v>60</v>
      </c>
      <c r="AS50" s="63" t="s">
        <v>57</v>
      </c>
      <c r="AT50" s="41" t="s">
        <v>21</v>
      </c>
      <c r="AU50" s="63" t="s">
        <v>57</v>
      </c>
      <c r="AV50" s="65" t="s">
        <v>58</v>
      </c>
      <c r="AW50" s="43" t="s">
        <v>22</v>
      </c>
      <c r="AX50" s="66" t="s">
        <v>59</v>
      </c>
      <c r="AY50" s="48" t="s">
        <v>24</v>
      </c>
      <c r="AZ50" s="63" t="s">
        <v>57</v>
      </c>
      <c r="BA50" s="45" t="s">
        <v>56</v>
      </c>
      <c r="BB50" s="63" t="s">
        <v>57</v>
      </c>
      <c r="BC50" s="55" t="s">
        <v>60</v>
      </c>
      <c r="BD50" s="48" t="s">
        <v>24</v>
      </c>
      <c r="BE50" s="56" t="s">
        <v>61</v>
      </c>
      <c r="BF50" s="56" t="s">
        <v>61</v>
      </c>
      <c r="BG50" s="63" t="s">
        <v>57</v>
      </c>
      <c r="BH50" s="51" t="s">
        <v>25</v>
      </c>
      <c r="BI50" s="63" t="s">
        <v>57</v>
      </c>
      <c r="BJ50" s="57" t="s">
        <v>62</v>
      </c>
      <c r="BK50" s="52" t="s">
        <v>26</v>
      </c>
      <c r="BL50" s="64" t="s">
        <v>20</v>
      </c>
      <c r="BM50" s="51" t="s">
        <v>25</v>
      </c>
      <c r="BN50" s="63" t="s">
        <v>57</v>
      </c>
      <c r="BO50" s="65" t="s">
        <v>58</v>
      </c>
      <c r="BP50" s="63" t="s">
        <v>57</v>
      </c>
      <c r="BQ50" s="41" t="s">
        <v>21</v>
      </c>
      <c r="BR50" s="66" t="s">
        <v>59</v>
      </c>
      <c r="BS50" s="43" t="s">
        <v>22</v>
      </c>
      <c r="BT50" s="57" t="s">
        <v>62</v>
      </c>
      <c r="BU50" s="63" t="s">
        <v>57</v>
      </c>
      <c r="BV50" s="55" t="s">
        <v>60</v>
      </c>
      <c r="BW50" s="63" t="s">
        <v>57</v>
      </c>
      <c r="BX50" s="45" t="s">
        <v>56</v>
      </c>
      <c r="BY50" s="56" t="s">
        <v>61</v>
      </c>
      <c r="BZ50" s="48" t="s">
        <v>24</v>
      </c>
      <c r="CA50" s="52" t="s">
        <v>26</v>
      </c>
      <c r="CB50" s="63" t="s">
        <v>57</v>
      </c>
      <c r="CC50" s="57" t="s">
        <v>62</v>
      </c>
      <c r="CD50" s="63" t="s">
        <v>57</v>
      </c>
      <c r="CE50" s="51" t="s">
        <v>25</v>
      </c>
      <c r="CF50" s="64" t="s">
        <v>20</v>
      </c>
      <c r="CG50" s="52" t="s">
        <v>26</v>
      </c>
      <c r="CH50" s="64" t="s">
        <v>20</v>
      </c>
      <c r="CI50" s="63" t="s">
        <v>57</v>
      </c>
      <c r="CJ50" s="41" t="s">
        <v>21</v>
      </c>
      <c r="CK50" s="63" t="s">
        <v>57</v>
      </c>
      <c r="CL50" s="65" t="s">
        <v>58</v>
      </c>
      <c r="CM50" s="43" t="s">
        <v>22</v>
      </c>
      <c r="CN50" s="66" t="s">
        <v>59</v>
      </c>
      <c r="CO50" s="65" t="s">
        <v>58</v>
      </c>
      <c r="CP50" s="63" t="s">
        <v>57</v>
      </c>
      <c r="CQ50" s="45" t="s">
        <v>56</v>
      </c>
      <c r="CR50" s="63" t="s">
        <v>57</v>
      </c>
      <c r="CS50" s="55" t="s">
        <v>60</v>
      </c>
      <c r="CT50" s="48" t="s">
        <v>24</v>
      </c>
      <c r="CU50" s="56" t="s">
        <v>61</v>
      </c>
      <c r="CV50" s="41" t="s">
        <v>21</v>
      </c>
      <c r="CW50" s="63" t="s">
        <v>57</v>
      </c>
      <c r="CX50" s="51" t="s">
        <v>25</v>
      </c>
      <c r="CY50" s="63" t="s">
        <v>57</v>
      </c>
      <c r="CZ50" s="57" t="s">
        <v>62</v>
      </c>
      <c r="DA50" s="52" t="s">
        <v>26</v>
      </c>
      <c r="DB50" s="64" t="s">
        <v>20</v>
      </c>
      <c r="DC50" s="66" t="s">
        <v>59</v>
      </c>
      <c r="DD50" s="63" t="s">
        <v>57</v>
      </c>
      <c r="DE50" s="65" t="s">
        <v>58</v>
      </c>
      <c r="DF50" s="63" t="s">
        <v>57</v>
      </c>
      <c r="DG50" s="41" t="s">
        <v>21</v>
      </c>
      <c r="DH50" s="66" t="s">
        <v>59</v>
      </c>
      <c r="DI50" s="43" t="s">
        <v>22</v>
      </c>
      <c r="DJ50" s="43" t="s">
        <v>22</v>
      </c>
      <c r="DK50" s="63" t="s">
        <v>57</v>
      </c>
      <c r="DL50" s="55" t="s">
        <v>60</v>
      </c>
      <c r="DM50" s="63" t="s">
        <v>57</v>
      </c>
      <c r="DN50" s="45" t="s">
        <v>56</v>
      </c>
      <c r="DO50" s="56" t="s">
        <v>61</v>
      </c>
      <c r="DP50" s="48" t="s">
        <v>24</v>
      </c>
      <c r="DQ50" s="55" t="s">
        <v>60</v>
      </c>
      <c r="DR50" s="63" t="s">
        <v>57</v>
      </c>
      <c r="DS50" s="57" t="s">
        <v>62</v>
      </c>
      <c r="DT50" s="63" t="s">
        <v>57</v>
      </c>
      <c r="DU50" s="51" t="s">
        <v>25</v>
      </c>
      <c r="DV50" s="64" t="s">
        <v>20</v>
      </c>
      <c r="DW50" s="52" t="s">
        <v>26</v>
      </c>
      <c r="DX50" s="45" t="s">
        <v>56</v>
      </c>
      <c r="DY50" s="63" t="s">
        <v>57</v>
      </c>
      <c r="DZ50" s="41" t="s">
        <v>21</v>
      </c>
      <c r="EA50" s="63" t="s">
        <v>57</v>
      </c>
      <c r="EB50" s="65" t="s">
        <v>58</v>
      </c>
      <c r="EC50" s="43" t="s">
        <v>22</v>
      </c>
      <c r="ED50" s="66" t="s">
        <v>59</v>
      </c>
      <c r="EE50" s="56" t="s">
        <v>61</v>
      </c>
      <c r="EF50" s="63" t="s">
        <v>57</v>
      </c>
      <c r="EG50" s="45" t="s">
        <v>56</v>
      </c>
      <c r="EH50" s="63" t="s">
        <v>57</v>
      </c>
      <c r="EI50" s="55" t="s">
        <v>60</v>
      </c>
      <c r="EJ50" s="48" t="s">
        <v>24</v>
      </c>
      <c r="EK50" s="56" t="s">
        <v>61</v>
      </c>
      <c r="EL50" s="48" t="s">
        <v>24</v>
      </c>
      <c r="EM50" s="63" t="s">
        <v>57</v>
      </c>
      <c r="EN50" s="51" t="s">
        <v>25</v>
      </c>
      <c r="EO50" s="63" t="s">
        <v>57</v>
      </c>
      <c r="EP50" s="57" t="s">
        <v>62</v>
      </c>
      <c r="EQ50" s="52" t="s">
        <v>26</v>
      </c>
      <c r="ER50" s="64" t="s">
        <v>20</v>
      </c>
      <c r="ES50" s="57" t="s">
        <v>62</v>
      </c>
      <c r="ET50" s="63" t="s">
        <v>57</v>
      </c>
      <c r="EU50" s="65" t="s">
        <v>58</v>
      </c>
      <c r="EV50" s="63" t="s">
        <v>57</v>
      </c>
      <c r="EW50" s="41" t="s">
        <v>21</v>
      </c>
      <c r="EX50" s="66" t="s">
        <v>59</v>
      </c>
      <c r="EY50" s="43" t="s">
        <v>22</v>
      </c>
      <c r="EZ50" s="51" t="s">
        <v>25</v>
      </c>
      <c r="FA50" s="63" t="s">
        <v>57</v>
      </c>
      <c r="FB50" s="55" t="s">
        <v>60</v>
      </c>
      <c r="FC50" s="63" t="s">
        <v>57</v>
      </c>
      <c r="FD50" s="45" t="s">
        <v>56</v>
      </c>
      <c r="FE50" s="56" t="s">
        <v>61</v>
      </c>
      <c r="FF50" s="48" t="s">
        <v>24</v>
      </c>
      <c r="FG50" s="64" t="s">
        <v>20</v>
      </c>
      <c r="FH50" s="63" t="s">
        <v>57</v>
      </c>
      <c r="FI50" s="57" t="s">
        <v>62</v>
      </c>
      <c r="FJ50" s="63" t="s">
        <v>57</v>
      </c>
      <c r="FK50" s="51" t="s">
        <v>25</v>
      </c>
      <c r="FL50" s="64" t="s">
        <v>20</v>
      </c>
      <c r="FM50" s="52" t="s">
        <v>26</v>
      </c>
      <c r="FN50" s="52" t="s">
        <v>26</v>
      </c>
      <c r="FO50" s="63" t="s">
        <v>57</v>
      </c>
    </row>
    <row r="51" spans="1:171" ht="13.5">
      <c r="A51" s="51" t="s">
        <v>25</v>
      </c>
      <c r="B51" s="19">
        <f>COUNTIF(D49:FO57,"PAN")</f>
        <v>66</v>
      </c>
      <c r="C51" s="58"/>
      <c r="D51" s="43" t="s">
        <v>22</v>
      </c>
      <c r="E51" s="63" t="s">
        <v>57</v>
      </c>
      <c r="F51" s="66" t="s">
        <v>59</v>
      </c>
      <c r="G51" s="45" t="s">
        <v>56</v>
      </c>
      <c r="H51" s="55" t="s">
        <v>60</v>
      </c>
      <c r="I51" s="43" t="s">
        <v>22</v>
      </c>
      <c r="J51" s="63" t="s">
        <v>57</v>
      </c>
      <c r="K51" s="48" t="s">
        <v>24</v>
      </c>
      <c r="L51" s="63" t="s">
        <v>57</v>
      </c>
      <c r="M51" s="56" t="s">
        <v>61</v>
      </c>
      <c r="N51" s="51" t="s">
        <v>25</v>
      </c>
      <c r="O51" s="57" t="s">
        <v>62</v>
      </c>
      <c r="P51" s="66" t="s">
        <v>59</v>
      </c>
      <c r="Q51" s="63" t="s">
        <v>57</v>
      </c>
      <c r="R51" s="52" t="s">
        <v>26</v>
      </c>
      <c r="S51" s="63" t="s">
        <v>57</v>
      </c>
      <c r="T51" s="64" t="s">
        <v>20</v>
      </c>
      <c r="U51" s="68" t="s">
        <v>58</v>
      </c>
      <c r="V51" s="41" t="s">
        <v>21</v>
      </c>
      <c r="W51" s="45" t="s">
        <v>56</v>
      </c>
      <c r="X51" s="63" t="s">
        <v>57</v>
      </c>
      <c r="Y51" s="66" t="s">
        <v>59</v>
      </c>
      <c r="Z51" s="63" t="s">
        <v>57</v>
      </c>
      <c r="AA51" s="43" t="s">
        <v>22</v>
      </c>
      <c r="AB51" s="55" t="s">
        <v>60</v>
      </c>
      <c r="AC51" s="45" t="s">
        <v>56</v>
      </c>
      <c r="AD51" s="55" t="s">
        <v>60</v>
      </c>
      <c r="AE51" s="63" t="s">
        <v>57</v>
      </c>
      <c r="AF51" s="56" t="s">
        <v>61</v>
      </c>
      <c r="AG51" s="63" t="s">
        <v>57</v>
      </c>
      <c r="AH51" s="48" t="s">
        <v>24</v>
      </c>
      <c r="AI51" s="57" t="s">
        <v>62</v>
      </c>
      <c r="AJ51" s="51" t="s">
        <v>25</v>
      </c>
      <c r="AK51" s="48" t="s">
        <v>24</v>
      </c>
      <c r="AL51" s="63" t="s">
        <v>57</v>
      </c>
      <c r="AM51" s="64" t="s">
        <v>20</v>
      </c>
      <c r="AN51" s="63" t="s">
        <v>57</v>
      </c>
      <c r="AO51" s="52" t="s">
        <v>26</v>
      </c>
      <c r="AP51" s="41" t="s">
        <v>21</v>
      </c>
      <c r="AQ51" s="65" t="s">
        <v>58</v>
      </c>
      <c r="AR51" s="56" t="s">
        <v>61</v>
      </c>
      <c r="AS51" s="63" t="s">
        <v>57</v>
      </c>
      <c r="AT51" s="43" t="s">
        <v>22</v>
      </c>
      <c r="AU51" s="63" t="s">
        <v>57</v>
      </c>
      <c r="AV51" s="66" t="s">
        <v>59</v>
      </c>
      <c r="AW51" s="45" t="s">
        <v>56</v>
      </c>
      <c r="AX51" s="55" t="s">
        <v>60</v>
      </c>
      <c r="AY51" s="51" t="s">
        <v>25</v>
      </c>
      <c r="AZ51" s="63" t="s">
        <v>57</v>
      </c>
      <c r="BA51" s="48" t="s">
        <v>24</v>
      </c>
      <c r="BB51" s="63" t="s">
        <v>57</v>
      </c>
      <c r="BC51" s="56" t="s">
        <v>61</v>
      </c>
      <c r="BD51" s="51" t="s">
        <v>25</v>
      </c>
      <c r="BE51" s="57" t="s">
        <v>62</v>
      </c>
      <c r="BF51" s="57" t="s">
        <v>62</v>
      </c>
      <c r="BG51" s="63" t="s">
        <v>57</v>
      </c>
      <c r="BH51" s="52" t="s">
        <v>26</v>
      </c>
      <c r="BI51" s="63" t="s">
        <v>57</v>
      </c>
      <c r="BJ51" s="64" t="s">
        <v>20</v>
      </c>
      <c r="BK51" s="68" t="s">
        <v>58</v>
      </c>
      <c r="BL51" s="41" t="s">
        <v>21</v>
      </c>
      <c r="BM51" s="52" t="s">
        <v>26</v>
      </c>
      <c r="BN51" s="63" t="s">
        <v>57</v>
      </c>
      <c r="BO51" s="66" t="s">
        <v>59</v>
      </c>
      <c r="BP51" s="63" t="s">
        <v>57</v>
      </c>
      <c r="BQ51" s="43" t="s">
        <v>22</v>
      </c>
      <c r="BR51" s="55" t="s">
        <v>60</v>
      </c>
      <c r="BS51" s="45" t="s">
        <v>56</v>
      </c>
      <c r="BT51" s="64" t="s">
        <v>20</v>
      </c>
      <c r="BU51" s="63" t="s">
        <v>57</v>
      </c>
      <c r="BV51" s="56" t="s">
        <v>61</v>
      </c>
      <c r="BW51" s="63" t="s">
        <v>57</v>
      </c>
      <c r="BX51" s="48" t="s">
        <v>24</v>
      </c>
      <c r="BY51" s="57" t="s">
        <v>62</v>
      </c>
      <c r="BZ51" s="51" t="s">
        <v>25</v>
      </c>
      <c r="CA51" s="65" t="s">
        <v>58</v>
      </c>
      <c r="CB51" s="63" t="s">
        <v>57</v>
      </c>
      <c r="CC51" s="64" t="s">
        <v>20</v>
      </c>
      <c r="CD51" s="63" t="s">
        <v>57</v>
      </c>
      <c r="CE51" s="52" t="s">
        <v>26</v>
      </c>
      <c r="CF51" s="41" t="s">
        <v>21</v>
      </c>
      <c r="CG51" s="65" t="s">
        <v>58</v>
      </c>
      <c r="CH51" s="41" t="s">
        <v>21</v>
      </c>
      <c r="CI51" s="63" t="s">
        <v>57</v>
      </c>
      <c r="CJ51" s="43" t="s">
        <v>22</v>
      </c>
      <c r="CK51" s="63" t="s">
        <v>57</v>
      </c>
      <c r="CL51" s="66" t="s">
        <v>59</v>
      </c>
      <c r="CM51" s="45" t="s">
        <v>56</v>
      </c>
      <c r="CN51" s="55" t="s">
        <v>60</v>
      </c>
      <c r="CO51" s="66" t="s">
        <v>59</v>
      </c>
      <c r="CP51" s="63" t="s">
        <v>57</v>
      </c>
      <c r="CQ51" s="48" t="s">
        <v>24</v>
      </c>
      <c r="CR51" s="63" t="s">
        <v>57</v>
      </c>
      <c r="CS51" s="56" t="s">
        <v>61</v>
      </c>
      <c r="CT51" s="51" t="s">
        <v>25</v>
      </c>
      <c r="CU51" s="57" t="s">
        <v>62</v>
      </c>
      <c r="CV51" s="43" t="s">
        <v>22</v>
      </c>
      <c r="CW51" s="63" t="s">
        <v>57</v>
      </c>
      <c r="CX51" s="52" t="s">
        <v>26</v>
      </c>
      <c r="CY51" s="63" t="s">
        <v>57</v>
      </c>
      <c r="CZ51" s="64" t="s">
        <v>20</v>
      </c>
      <c r="DA51" s="68" t="s">
        <v>58</v>
      </c>
      <c r="DB51" s="41" t="s">
        <v>21</v>
      </c>
      <c r="DC51" s="55" t="s">
        <v>60</v>
      </c>
      <c r="DD51" s="63" t="s">
        <v>57</v>
      </c>
      <c r="DE51" s="66" t="s">
        <v>59</v>
      </c>
      <c r="DF51" s="63" t="s">
        <v>57</v>
      </c>
      <c r="DG51" s="43" t="s">
        <v>22</v>
      </c>
      <c r="DH51" s="55" t="s">
        <v>60</v>
      </c>
      <c r="DI51" s="45" t="s">
        <v>56</v>
      </c>
      <c r="DJ51" s="45" t="s">
        <v>56</v>
      </c>
      <c r="DK51" s="63" t="s">
        <v>57</v>
      </c>
      <c r="DL51" s="56" t="s">
        <v>61</v>
      </c>
      <c r="DM51" s="63" t="s">
        <v>57</v>
      </c>
      <c r="DN51" s="48" t="s">
        <v>24</v>
      </c>
      <c r="DO51" s="57" t="s">
        <v>62</v>
      </c>
      <c r="DP51" s="51" t="s">
        <v>25</v>
      </c>
      <c r="DQ51" s="56" t="s">
        <v>61</v>
      </c>
      <c r="DR51" s="63" t="s">
        <v>57</v>
      </c>
      <c r="DS51" s="64" t="s">
        <v>20</v>
      </c>
      <c r="DT51" s="63" t="s">
        <v>57</v>
      </c>
      <c r="DU51" s="52" t="s">
        <v>26</v>
      </c>
      <c r="DV51" s="41" t="s">
        <v>21</v>
      </c>
      <c r="DW51" s="65" t="s">
        <v>58</v>
      </c>
      <c r="DX51" s="48" t="s">
        <v>24</v>
      </c>
      <c r="DY51" s="63" t="s">
        <v>57</v>
      </c>
      <c r="DZ51" s="43" t="s">
        <v>22</v>
      </c>
      <c r="EA51" s="63" t="s">
        <v>57</v>
      </c>
      <c r="EB51" s="66" t="s">
        <v>59</v>
      </c>
      <c r="EC51" s="45" t="s">
        <v>56</v>
      </c>
      <c r="ED51" s="55" t="s">
        <v>60</v>
      </c>
      <c r="EE51" s="57" t="s">
        <v>62</v>
      </c>
      <c r="EF51" s="63" t="s">
        <v>57</v>
      </c>
      <c r="EG51" s="48" t="s">
        <v>24</v>
      </c>
      <c r="EH51" s="63" t="s">
        <v>57</v>
      </c>
      <c r="EI51" s="56" t="s">
        <v>61</v>
      </c>
      <c r="EJ51" s="51" t="s">
        <v>25</v>
      </c>
      <c r="EK51" s="57" t="s">
        <v>62</v>
      </c>
      <c r="EL51" s="51" t="s">
        <v>25</v>
      </c>
      <c r="EM51" s="63" t="s">
        <v>57</v>
      </c>
      <c r="EN51" s="52" t="s">
        <v>26</v>
      </c>
      <c r="EO51" s="63" t="s">
        <v>57</v>
      </c>
      <c r="EP51" s="64" t="s">
        <v>20</v>
      </c>
      <c r="EQ51" s="68" t="s">
        <v>58</v>
      </c>
      <c r="ER51" s="41" t="s">
        <v>21</v>
      </c>
      <c r="ES51" s="64" t="s">
        <v>20</v>
      </c>
      <c r="ET51" s="63" t="s">
        <v>57</v>
      </c>
      <c r="EU51" s="66" t="s">
        <v>59</v>
      </c>
      <c r="EV51" s="63" t="s">
        <v>57</v>
      </c>
      <c r="EW51" s="43" t="s">
        <v>22</v>
      </c>
      <c r="EX51" s="55" t="s">
        <v>60</v>
      </c>
      <c r="EY51" s="45" t="s">
        <v>56</v>
      </c>
      <c r="EZ51" s="52" t="s">
        <v>26</v>
      </c>
      <c r="FA51" s="63" t="s">
        <v>57</v>
      </c>
      <c r="FB51" s="56" t="s">
        <v>61</v>
      </c>
      <c r="FC51" s="63" t="s">
        <v>57</v>
      </c>
      <c r="FD51" s="48" t="s">
        <v>24</v>
      </c>
      <c r="FE51" s="57" t="s">
        <v>62</v>
      </c>
      <c r="FF51" s="51" t="s">
        <v>25</v>
      </c>
      <c r="FG51" s="41" t="s">
        <v>21</v>
      </c>
      <c r="FH51" s="63" t="s">
        <v>57</v>
      </c>
      <c r="FI51" s="64" t="s">
        <v>20</v>
      </c>
      <c r="FJ51" s="63" t="s">
        <v>57</v>
      </c>
      <c r="FK51" s="52" t="s">
        <v>26</v>
      </c>
      <c r="FL51" s="41" t="s">
        <v>21</v>
      </c>
      <c r="FM51" s="65" t="s">
        <v>58</v>
      </c>
      <c r="FN51" s="72" t="s">
        <v>58</v>
      </c>
      <c r="FO51" s="63" t="s">
        <v>57</v>
      </c>
    </row>
    <row r="52" spans="1:171" ht="13.5">
      <c r="A52" s="52" t="s">
        <v>26</v>
      </c>
      <c r="B52" s="19">
        <f>COUNTIF(D49:FO57,"PVEM")</f>
        <v>66</v>
      </c>
      <c r="C52" s="58"/>
      <c r="D52" s="45" t="s">
        <v>56</v>
      </c>
      <c r="E52" s="63" t="s">
        <v>57</v>
      </c>
      <c r="F52" s="55" t="s">
        <v>60</v>
      </c>
      <c r="G52" s="48" t="s">
        <v>24</v>
      </c>
      <c r="H52" s="56" t="s">
        <v>61</v>
      </c>
      <c r="I52" s="45" t="s">
        <v>56</v>
      </c>
      <c r="J52" s="63" t="s">
        <v>57</v>
      </c>
      <c r="K52" s="51" t="s">
        <v>25</v>
      </c>
      <c r="L52" s="63" t="s">
        <v>57</v>
      </c>
      <c r="M52" s="57" t="s">
        <v>62</v>
      </c>
      <c r="N52" s="52" t="s">
        <v>26</v>
      </c>
      <c r="O52" s="64" t="s">
        <v>20</v>
      </c>
      <c r="P52" s="55" t="s">
        <v>60</v>
      </c>
      <c r="Q52" s="63" t="s">
        <v>57</v>
      </c>
      <c r="R52" s="65" t="s">
        <v>58</v>
      </c>
      <c r="S52" s="63" t="s">
        <v>57</v>
      </c>
      <c r="T52" s="41" t="s">
        <v>21</v>
      </c>
      <c r="U52" s="66" t="s">
        <v>59</v>
      </c>
      <c r="V52" s="43" t="s">
        <v>22</v>
      </c>
      <c r="W52" s="48" t="s">
        <v>24</v>
      </c>
      <c r="X52" s="63" t="s">
        <v>57</v>
      </c>
      <c r="Y52" s="55" t="s">
        <v>60</v>
      </c>
      <c r="Z52" s="63" t="s">
        <v>57</v>
      </c>
      <c r="AA52" s="45" t="s">
        <v>56</v>
      </c>
      <c r="AB52" s="56" t="s">
        <v>61</v>
      </c>
      <c r="AC52" s="48" t="s">
        <v>24</v>
      </c>
      <c r="AD52" s="56" t="s">
        <v>61</v>
      </c>
      <c r="AE52" s="63" t="s">
        <v>57</v>
      </c>
      <c r="AF52" s="57" t="s">
        <v>62</v>
      </c>
      <c r="AG52" s="63" t="s">
        <v>57</v>
      </c>
      <c r="AH52" s="51" t="s">
        <v>25</v>
      </c>
      <c r="AI52" s="64" t="s">
        <v>20</v>
      </c>
      <c r="AJ52" s="52" t="s">
        <v>26</v>
      </c>
      <c r="AK52" s="51" t="s">
        <v>25</v>
      </c>
      <c r="AL52" s="63" t="s">
        <v>57</v>
      </c>
      <c r="AM52" s="41" t="s">
        <v>21</v>
      </c>
      <c r="AN52" s="63" t="s">
        <v>57</v>
      </c>
      <c r="AO52" s="65" t="s">
        <v>58</v>
      </c>
      <c r="AP52" s="43" t="s">
        <v>22</v>
      </c>
      <c r="AQ52" s="66" t="s">
        <v>59</v>
      </c>
      <c r="AR52" s="57" t="s">
        <v>62</v>
      </c>
      <c r="AS52" s="63" t="s">
        <v>57</v>
      </c>
      <c r="AT52" s="45" t="s">
        <v>56</v>
      </c>
      <c r="AU52" s="63" t="s">
        <v>57</v>
      </c>
      <c r="AV52" s="55" t="s">
        <v>60</v>
      </c>
      <c r="AW52" s="48" t="s">
        <v>24</v>
      </c>
      <c r="AX52" s="56" t="s">
        <v>61</v>
      </c>
      <c r="AY52" s="52" t="s">
        <v>26</v>
      </c>
      <c r="AZ52" s="63" t="s">
        <v>57</v>
      </c>
      <c r="BA52" s="51" t="s">
        <v>25</v>
      </c>
      <c r="BB52" s="63" t="s">
        <v>57</v>
      </c>
      <c r="BC52" s="57" t="s">
        <v>62</v>
      </c>
      <c r="BD52" s="52" t="s">
        <v>26</v>
      </c>
      <c r="BE52" s="64" t="s">
        <v>20</v>
      </c>
      <c r="BF52" s="64" t="s">
        <v>20</v>
      </c>
      <c r="BG52" s="63" t="s">
        <v>57</v>
      </c>
      <c r="BH52" s="65" t="s">
        <v>58</v>
      </c>
      <c r="BI52" s="63" t="s">
        <v>57</v>
      </c>
      <c r="BJ52" s="41" t="s">
        <v>21</v>
      </c>
      <c r="BK52" s="66" t="s">
        <v>59</v>
      </c>
      <c r="BL52" s="43" t="s">
        <v>22</v>
      </c>
      <c r="BM52" s="65" t="s">
        <v>58</v>
      </c>
      <c r="BN52" s="63" t="s">
        <v>57</v>
      </c>
      <c r="BO52" s="55" t="s">
        <v>60</v>
      </c>
      <c r="BP52" s="63" t="s">
        <v>57</v>
      </c>
      <c r="BQ52" s="45" t="s">
        <v>56</v>
      </c>
      <c r="BR52" s="56" t="s">
        <v>61</v>
      </c>
      <c r="BS52" s="48" t="s">
        <v>24</v>
      </c>
      <c r="BT52" s="41" t="s">
        <v>21</v>
      </c>
      <c r="BU52" s="63" t="s">
        <v>57</v>
      </c>
      <c r="BV52" s="57" t="s">
        <v>62</v>
      </c>
      <c r="BW52" s="63" t="s">
        <v>57</v>
      </c>
      <c r="BX52" s="51" t="s">
        <v>25</v>
      </c>
      <c r="BY52" s="64" t="s">
        <v>20</v>
      </c>
      <c r="BZ52" s="52" t="s">
        <v>26</v>
      </c>
      <c r="CA52" s="66" t="s">
        <v>59</v>
      </c>
      <c r="CB52" s="63" t="s">
        <v>57</v>
      </c>
      <c r="CC52" s="41" t="s">
        <v>21</v>
      </c>
      <c r="CD52" s="63" t="s">
        <v>57</v>
      </c>
      <c r="CE52" s="65" t="s">
        <v>58</v>
      </c>
      <c r="CF52" s="43" t="s">
        <v>22</v>
      </c>
      <c r="CG52" s="66" t="s">
        <v>59</v>
      </c>
      <c r="CH52" s="43" t="s">
        <v>22</v>
      </c>
      <c r="CI52" s="63" t="s">
        <v>57</v>
      </c>
      <c r="CJ52" s="45" t="s">
        <v>56</v>
      </c>
      <c r="CK52" s="63" t="s">
        <v>57</v>
      </c>
      <c r="CL52" s="55" t="s">
        <v>60</v>
      </c>
      <c r="CM52" s="48" t="s">
        <v>24</v>
      </c>
      <c r="CN52" s="56" t="s">
        <v>61</v>
      </c>
      <c r="CO52" s="55" t="s">
        <v>60</v>
      </c>
      <c r="CP52" s="63" t="s">
        <v>57</v>
      </c>
      <c r="CQ52" s="51" t="s">
        <v>25</v>
      </c>
      <c r="CR52" s="63" t="s">
        <v>57</v>
      </c>
      <c r="CS52" s="57" t="s">
        <v>62</v>
      </c>
      <c r="CT52" s="52" t="s">
        <v>26</v>
      </c>
      <c r="CU52" s="64" t="s">
        <v>20</v>
      </c>
      <c r="CV52" s="45" t="s">
        <v>56</v>
      </c>
      <c r="CW52" s="63" t="s">
        <v>57</v>
      </c>
      <c r="CX52" s="65" t="s">
        <v>58</v>
      </c>
      <c r="CY52" s="63" t="s">
        <v>57</v>
      </c>
      <c r="CZ52" s="41" t="s">
        <v>21</v>
      </c>
      <c r="DA52" s="66" t="s">
        <v>59</v>
      </c>
      <c r="DB52" s="43" t="s">
        <v>22</v>
      </c>
      <c r="DC52" s="56" t="s">
        <v>61</v>
      </c>
      <c r="DD52" s="63" t="s">
        <v>57</v>
      </c>
      <c r="DE52" s="55" t="s">
        <v>60</v>
      </c>
      <c r="DF52" s="63" t="s">
        <v>57</v>
      </c>
      <c r="DG52" s="45" t="s">
        <v>56</v>
      </c>
      <c r="DH52" s="56" t="s">
        <v>61</v>
      </c>
      <c r="DI52" s="48" t="s">
        <v>24</v>
      </c>
      <c r="DJ52" s="48" t="s">
        <v>24</v>
      </c>
      <c r="DK52" s="63" t="s">
        <v>57</v>
      </c>
      <c r="DL52" s="57" t="s">
        <v>62</v>
      </c>
      <c r="DM52" s="63" t="s">
        <v>57</v>
      </c>
      <c r="DN52" s="51" t="s">
        <v>25</v>
      </c>
      <c r="DO52" s="64" t="s">
        <v>20</v>
      </c>
      <c r="DP52" s="52" t="s">
        <v>26</v>
      </c>
      <c r="DQ52" s="57" t="s">
        <v>62</v>
      </c>
      <c r="DR52" s="63" t="s">
        <v>57</v>
      </c>
      <c r="DS52" s="41" t="s">
        <v>21</v>
      </c>
      <c r="DT52" s="63" t="s">
        <v>57</v>
      </c>
      <c r="DU52" s="65" t="s">
        <v>58</v>
      </c>
      <c r="DV52" s="43" t="s">
        <v>22</v>
      </c>
      <c r="DW52" s="66" t="s">
        <v>59</v>
      </c>
      <c r="DX52" s="51" t="s">
        <v>25</v>
      </c>
      <c r="DY52" s="63" t="s">
        <v>57</v>
      </c>
      <c r="DZ52" s="45" t="s">
        <v>56</v>
      </c>
      <c r="EA52" s="63" t="s">
        <v>57</v>
      </c>
      <c r="EB52" s="55" t="s">
        <v>60</v>
      </c>
      <c r="EC52" s="48" t="s">
        <v>24</v>
      </c>
      <c r="ED52" s="56" t="s">
        <v>61</v>
      </c>
      <c r="EE52" s="64" t="s">
        <v>20</v>
      </c>
      <c r="EF52" s="63" t="s">
        <v>57</v>
      </c>
      <c r="EG52" s="51" t="s">
        <v>25</v>
      </c>
      <c r="EH52" s="63" t="s">
        <v>57</v>
      </c>
      <c r="EI52" s="57" t="s">
        <v>62</v>
      </c>
      <c r="EJ52" s="52" t="s">
        <v>26</v>
      </c>
      <c r="EK52" s="64" t="s">
        <v>20</v>
      </c>
      <c r="EL52" s="52" t="s">
        <v>26</v>
      </c>
      <c r="EM52" s="63" t="s">
        <v>57</v>
      </c>
      <c r="EN52" s="65" t="s">
        <v>58</v>
      </c>
      <c r="EO52" s="63" t="s">
        <v>57</v>
      </c>
      <c r="EP52" s="41" t="s">
        <v>21</v>
      </c>
      <c r="EQ52" s="66" t="s">
        <v>59</v>
      </c>
      <c r="ER52" s="43" t="s">
        <v>22</v>
      </c>
      <c r="ES52" s="41" t="s">
        <v>21</v>
      </c>
      <c r="ET52" s="63" t="s">
        <v>57</v>
      </c>
      <c r="EU52" s="55" t="s">
        <v>60</v>
      </c>
      <c r="EV52" s="63" t="s">
        <v>57</v>
      </c>
      <c r="EW52" s="45" t="s">
        <v>56</v>
      </c>
      <c r="EX52" s="56" t="s">
        <v>61</v>
      </c>
      <c r="EY52" s="48" t="s">
        <v>24</v>
      </c>
      <c r="EZ52" s="65" t="s">
        <v>58</v>
      </c>
      <c r="FA52" s="63" t="s">
        <v>57</v>
      </c>
      <c r="FB52" s="57" t="s">
        <v>62</v>
      </c>
      <c r="FC52" s="63" t="s">
        <v>57</v>
      </c>
      <c r="FD52" s="51" t="s">
        <v>25</v>
      </c>
      <c r="FE52" s="64" t="s">
        <v>20</v>
      </c>
      <c r="FF52" s="52" t="s">
        <v>26</v>
      </c>
      <c r="FG52" s="43" t="s">
        <v>22</v>
      </c>
      <c r="FH52" s="63" t="s">
        <v>57</v>
      </c>
      <c r="FI52" s="41" t="s">
        <v>21</v>
      </c>
      <c r="FJ52" s="63" t="s">
        <v>57</v>
      </c>
      <c r="FK52" s="65" t="s">
        <v>58</v>
      </c>
      <c r="FL52" s="43" t="s">
        <v>22</v>
      </c>
      <c r="FM52" s="66" t="s">
        <v>59</v>
      </c>
      <c r="FN52" s="73" t="s">
        <v>59</v>
      </c>
      <c r="FO52" s="63" t="s">
        <v>57</v>
      </c>
    </row>
    <row r="53" spans="1:171" ht="13.5">
      <c r="A53" s="53" t="s">
        <v>58</v>
      </c>
      <c r="B53" s="19">
        <f>COUNTIF(D49:FO57,"PL1")</f>
        <v>66</v>
      </c>
      <c r="C53" s="58"/>
      <c r="D53" s="48" t="s">
        <v>24</v>
      </c>
      <c r="E53" s="63" t="s">
        <v>57</v>
      </c>
      <c r="F53" s="56" t="s">
        <v>61</v>
      </c>
      <c r="G53" s="51" t="s">
        <v>25</v>
      </c>
      <c r="H53" s="57" t="s">
        <v>62</v>
      </c>
      <c r="I53" s="48" t="s">
        <v>24</v>
      </c>
      <c r="J53" s="63" t="s">
        <v>57</v>
      </c>
      <c r="K53" s="52" t="s">
        <v>26</v>
      </c>
      <c r="L53" s="63" t="s">
        <v>57</v>
      </c>
      <c r="M53" s="64" t="s">
        <v>20</v>
      </c>
      <c r="N53" s="65" t="s">
        <v>58</v>
      </c>
      <c r="O53" s="41" t="s">
        <v>21</v>
      </c>
      <c r="P53" s="56" t="s">
        <v>61</v>
      </c>
      <c r="Q53" s="63" t="s">
        <v>57</v>
      </c>
      <c r="R53" s="66" t="s">
        <v>59</v>
      </c>
      <c r="S53" s="63" t="s">
        <v>57</v>
      </c>
      <c r="T53" s="43" t="s">
        <v>22</v>
      </c>
      <c r="U53" s="55" t="s">
        <v>60</v>
      </c>
      <c r="V53" s="45" t="s">
        <v>56</v>
      </c>
      <c r="W53" s="51" t="s">
        <v>25</v>
      </c>
      <c r="X53" s="63" t="s">
        <v>57</v>
      </c>
      <c r="Y53" s="56" t="s">
        <v>61</v>
      </c>
      <c r="Z53" s="63" t="s">
        <v>57</v>
      </c>
      <c r="AA53" s="48" t="s">
        <v>24</v>
      </c>
      <c r="AB53" s="57" t="s">
        <v>62</v>
      </c>
      <c r="AC53" s="51" t="s">
        <v>25</v>
      </c>
      <c r="AD53" s="57" t="s">
        <v>62</v>
      </c>
      <c r="AE53" s="63" t="s">
        <v>57</v>
      </c>
      <c r="AF53" s="64" t="s">
        <v>20</v>
      </c>
      <c r="AG53" s="63" t="s">
        <v>57</v>
      </c>
      <c r="AH53" s="52" t="s">
        <v>26</v>
      </c>
      <c r="AI53" s="41" t="s">
        <v>21</v>
      </c>
      <c r="AJ53" s="68" t="s">
        <v>58</v>
      </c>
      <c r="AK53" s="52" t="s">
        <v>26</v>
      </c>
      <c r="AL53" s="63" t="s">
        <v>57</v>
      </c>
      <c r="AM53" s="43" t="s">
        <v>22</v>
      </c>
      <c r="AN53" s="63" t="s">
        <v>57</v>
      </c>
      <c r="AO53" s="66" t="s">
        <v>59</v>
      </c>
      <c r="AP53" s="45" t="s">
        <v>56</v>
      </c>
      <c r="AQ53" s="55" t="s">
        <v>60</v>
      </c>
      <c r="AR53" s="64" t="s">
        <v>20</v>
      </c>
      <c r="AS53" s="63" t="s">
        <v>57</v>
      </c>
      <c r="AT53" s="48" t="s">
        <v>24</v>
      </c>
      <c r="AU53" s="63" t="s">
        <v>57</v>
      </c>
      <c r="AV53" s="56" t="s">
        <v>61</v>
      </c>
      <c r="AW53" s="51" t="s">
        <v>25</v>
      </c>
      <c r="AX53" s="57" t="s">
        <v>62</v>
      </c>
      <c r="AY53" s="65" t="s">
        <v>58</v>
      </c>
      <c r="AZ53" s="63" t="s">
        <v>57</v>
      </c>
      <c r="BA53" s="52" t="s">
        <v>26</v>
      </c>
      <c r="BB53" s="63" t="s">
        <v>57</v>
      </c>
      <c r="BC53" s="64" t="s">
        <v>20</v>
      </c>
      <c r="BD53" s="65" t="s">
        <v>58</v>
      </c>
      <c r="BE53" s="41" t="s">
        <v>21</v>
      </c>
      <c r="BF53" s="41" t="s">
        <v>21</v>
      </c>
      <c r="BG53" s="63" t="s">
        <v>57</v>
      </c>
      <c r="BH53" s="66" t="s">
        <v>59</v>
      </c>
      <c r="BI53" s="63" t="s">
        <v>57</v>
      </c>
      <c r="BJ53" s="43" t="s">
        <v>22</v>
      </c>
      <c r="BK53" s="55" t="s">
        <v>60</v>
      </c>
      <c r="BL53" s="45" t="s">
        <v>56</v>
      </c>
      <c r="BM53" s="66" t="s">
        <v>59</v>
      </c>
      <c r="BN53" s="63" t="s">
        <v>57</v>
      </c>
      <c r="BO53" s="56" t="s">
        <v>61</v>
      </c>
      <c r="BP53" s="63" t="s">
        <v>57</v>
      </c>
      <c r="BQ53" s="48" t="s">
        <v>24</v>
      </c>
      <c r="BR53" s="57" t="s">
        <v>62</v>
      </c>
      <c r="BS53" s="51" t="s">
        <v>25</v>
      </c>
      <c r="BT53" s="43" t="s">
        <v>22</v>
      </c>
      <c r="BU53" s="63" t="s">
        <v>57</v>
      </c>
      <c r="BV53" s="64" t="s">
        <v>20</v>
      </c>
      <c r="BW53" s="63" t="s">
        <v>57</v>
      </c>
      <c r="BX53" s="52" t="s">
        <v>26</v>
      </c>
      <c r="BY53" s="41" t="s">
        <v>21</v>
      </c>
      <c r="BZ53" s="68" t="s">
        <v>58</v>
      </c>
      <c r="CA53" s="55" t="s">
        <v>60</v>
      </c>
      <c r="CB53" s="63" t="s">
        <v>57</v>
      </c>
      <c r="CC53" s="43" t="s">
        <v>22</v>
      </c>
      <c r="CD53" s="63" t="s">
        <v>57</v>
      </c>
      <c r="CE53" s="66" t="s">
        <v>59</v>
      </c>
      <c r="CF53" s="45" t="s">
        <v>56</v>
      </c>
      <c r="CG53" s="55" t="s">
        <v>60</v>
      </c>
      <c r="CH53" s="45" t="s">
        <v>56</v>
      </c>
      <c r="CI53" s="63" t="s">
        <v>57</v>
      </c>
      <c r="CJ53" s="48" t="s">
        <v>24</v>
      </c>
      <c r="CK53" s="63" t="s">
        <v>57</v>
      </c>
      <c r="CL53" s="56" t="s">
        <v>61</v>
      </c>
      <c r="CM53" s="51" t="s">
        <v>25</v>
      </c>
      <c r="CN53" s="57" t="s">
        <v>62</v>
      </c>
      <c r="CO53" s="56" t="s">
        <v>61</v>
      </c>
      <c r="CP53" s="63" t="s">
        <v>57</v>
      </c>
      <c r="CQ53" s="52" t="s">
        <v>26</v>
      </c>
      <c r="CR53" s="63" t="s">
        <v>57</v>
      </c>
      <c r="CS53" s="64" t="s">
        <v>20</v>
      </c>
      <c r="CT53" s="65" t="s">
        <v>58</v>
      </c>
      <c r="CU53" s="41" t="s">
        <v>21</v>
      </c>
      <c r="CV53" s="48" t="s">
        <v>24</v>
      </c>
      <c r="CW53" s="63" t="s">
        <v>57</v>
      </c>
      <c r="CX53" s="66" t="s">
        <v>59</v>
      </c>
      <c r="CY53" s="63" t="s">
        <v>57</v>
      </c>
      <c r="CZ53" s="43" t="s">
        <v>22</v>
      </c>
      <c r="DA53" s="55" t="s">
        <v>60</v>
      </c>
      <c r="DB53" s="45" t="s">
        <v>56</v>
      </c>
      <c r="DC53" s="57" t="s">
        <v>62</v>
      </c>
      <c r="DD53" s="63" t="s">
        <v>57</v>
      </c>
      <c r="DE53" s="56" t="s">
        <v>61</v>
      </c>
      <c r="DF53" s="63" t="s">
        <v>57</v>
      </c>
      <c r="DG53" s="48" t="s">
        <v>24</v>
      </c>
      <c r="DH53" s="57" t="s">
        <v>62</v>
      </c>
      <c r="DI53" s="51" t="s">
        <v>25</v>
      </c>
      <c r="DJ53" s="51" t="s">
        <v>25</v>
      </c>
      <c r="DK53" s="63" t="s">
        <v>57</v>
      </c>
      <c r="DL53" s="64" t="s">
        <v>20</v>
      </c>
      <c r="DM53" s="63" t="s">
        <v>57</v>
      </c>
      <c r="DN53" s="52" t="s">
        <v>26</v>
      </c>
      <c r="DO53" s="41" t="s">
        <v>21</v>
      </c>
      <c r="DP53" s="68" t="s">
        <v>58</v>
      </c>
      <c r="DQ53" s="64" t="s">
        <v>20</v>
      </c>
      <c r="DR53" s="63" t="s">
        <v>57</v>
      </c>
      <c r="DS53" s="43" t="s">
        <v>22</v>
      </c>
      <c r="DT53" s="63" t="s">
        <v>57</v>
      </c>
      <c r="DU53" s="66" t="s">
        <v>59</v>
      </c>
      <c r="DV53" s="45" t="s">
        <v>56</v>
      </c>
      <c r="DW53" s="55" t="s">
        <v>60</v>
      </c>
      <c r="DX53" s="52" t="s">
        <v>26</v>
      </c>
      <c r="DY53" s="63" t="s">
        <v>57</v>
      </c>
      <c r="DZ53" s="48" t="s">
        <v>24</v>
      </c>
      <c r="EA53" s="63" t="s">
        <v>57</v>
      </c>
      <c r="EB53" s="56" t="s">
        <v>61</v>
      </c>
      <c r="EC53" s="51" t="s">
        <v>25</v>
      </c>
      <c r="ED53" s="57" t="s">
        <v>62</v>
      </c>
      <c r="EE53" s="41" t="s">
        <v>21</v>
      </c>
      <c r="EF53" s="63" t="s">
        <v>57</v>
      </c>
      <c r="EG53" s="52" t="s">
        <v>26</v>
      </c>
      <c r="EH53" s="63" t="s">
        <v>57</v>
      </c>
      <c r="EI53" s="64" t="s">
        <v>20</v>
      </c>
      <c r="EJ53" s="65" t="s">
        <v>58</v>
      </c>
      <c r="EK53" s="41" t="s">
        <v>21</v>
      </c>
      <c r="EL53" s="65" t="s">
        <v>58</v>
      </c>
      <c r="EM53" s="63" t="s">
        <v>57</v>
      </c>
      <c r="EN53" s="66" t="s">
        <v>59</v>
      </c>
      <c r="EO53" s="63" t="s">
        <v>57</v>
      </c>
      <c r="EP53" s="43" t="s">
        <v>22</v>
      </c>
      <c r="EQ53" s="55" t="s">
        <v>60</v>
      </c>
      <c r="ER53" s="45" t="s">
        <v>56</v>
      </c>
      <c r="ES53" s="43" t="s">
        <v>22</v>
      </c>
      <c r="ET53" s="63" t="s">
        <v>57</v>
      </c>
      <c r="EU53" s="56" t="s">
        <v>61</v>
      </c>
      <c r="EV53" s="63" t="s">
        <v>57</v>
      </c>
      <c r="EW53" s="48" t="s">
        <v>24</v>
      </c>
      <c r="EX53" s="57" t="s">
        <v>62</v>
      </c>
      <c r="EY53" s="51" t="s">
        <v>25</v>
      </c>
      <c r="EZ53" s="66" t="s">
        <v>59</v>
      </c>
      <c r="FA53" s="63" t="s">
        <v>57</v>
      </c>
      <c r="FB53" s="64" t="s">
        <v>20</v>
      </c>
      <c r="FC53" s="63" t="s">
        <v>57</v>
      </c>
      <c r="FD53" s="52" t="s">
        <v>26</v>
      </c>
      <c r="FE53" s="41" t="s">
        <v>21</v>
      </c>
      <c r="FF53" s="68" t="s">
        <v>58</v>
      </c>
      <c r="FG53" s="45" t="s">
        <v>56</v>
      </c>
      <c r="FH53" s="63" t="s">
        <v>57</v>
      </c>
      <c r="FI53" s="43" t="s">
        <v>22</v>
      </c>
      <c r="FJ53" s="63" t="s">
        <v>57</v>
      </c>
      <c r="FK53" s="66" t="s">
        <v>59</v>
      </c>
      <c r="FL53" s="45" t="s">
        <v>56</v>
      </c>
      <c r="FM53" s="55" t="s">
        <v>60</v>
      </c>
      <c r="FN53" s="55" t="s">
        <v>60</v>
      </c>
      <c r="FO53" s="63" t="s">
        <v>57</v>
      </c>
    </row>
    <row r="54" spans="1:171" ht="13.5">
      <c r="A54" s="54" t="s">
        <v>59</v>
      </c>
      <c r="B54" s="19">
        <f>COUNTIF(D49:FO57,"PL2")</f>
        <v>66</v>
      </c>
      <c r="C54" s="58"/>
      <c r="D54" s="51" t="s">
        <v>25</v>
      </c>
      <c r="E54" s="63" t="s">
        <v>57</v>
      </c>
      <c r="F54" s="57" t="s">
        <v>62</v>
      </c>
      <c r="G54" s="52" t="s">
        <v>26</v>
      </c>
      <c r="H54" s="64" t="s">
        <v>20</v>
      </c>
      <c r="I54" s="51" t="s">
        <v>25</v>
      </c>
      <c r="J54" s="63" t="s">
        <v>57</v>
      </c>
      <c r="K54" s="65" t="s">
        <v>58</v>
      </c>
      <c r="L54" s="63" t="s">
        <v>57</v>
      </c>
      <c r="M54" s="41" t="s">
        <v>21</v>
      </c>
      <c r="N54" s="66" t="s">
        <v>59</v>
      </c>
      <c r="O54" s="43" t="s">
        <v>22</v>
      </c>
      <c r="P54" s="57" t="s">
        <v>62</v>
      </c>
      <c r="Q54" s="63" t="s">
        <v>57</v>
      </c>
      <c r="R54" s="55" t="s">
        <v>60</v>
      </c>
      <c r="S54" s="63" t="s">
        <v>57</v>
      </c>
      <c r="T54" s="45" t="s">
        <v>56</v>
      </c>
      <c r="U54" s="56" t="s">
        <v>61</v>
      </c>
      <c r="V54" s="48" t="s">
        <v>24</v>
      </c>
      <c r="W54" s="52" t="s">
        <v>26</v>
      </c>
      <c r="X54" s="63" t="s">
        <v>57</v>
      </c>
      <c r="Y54" s="57" t="s">
        <v>62</v>
      </c>
      <c r="Z54" s="63" t="s">
        <v>57</v>
      </c>
      <c r="AA54" s="51" t="s">
        <v>25</v>
      </c>
      <c r="AB54" s="64" t="s">
        <v>20</v>
      </c>
      <c r="AC54" s="52" t="s">
        <v>26</v>
      </c>
      <c r="AD54" s="64" t="s">
        <v>20</v>
      </c>
      <c r="AE54" s="63" t="s">
        <v>57</v>
      </c>
      <c r="AF54" s="41" t="s">
        <v>21</v>
      </c>
      <c r="AG54" s="63" t="s">
        <v>57</v>
      </c>
      <c r="AH54" s="65" t="s">
        <v>58</v>
      </c>
      <c r="AI54" s="43" t="s">
        <v>22</v>
      </c>
      <c r="AJ54" s="66" t="s">
        <v>59</v>
      </c>
      <c r="AK54" s="65" t="s">
        <v>58</v>
      </c>
      <c r="AL54" s="63" t="s">
        <v>57</v>
      </c>
      <c r="AM54" s="45" t="s">
        <v>56</v>
      </c>
      <c r="AN54" s="63" t="s">
        <v>57</v>
      </c>
      <c r="AO54" s="55" t="s">
        <v>60</v>
      </c>
      <c r="AP54" s="48" t="s">
        <v>24</v>
      </c>
      <c r="AQ54" s="56" t="s">
        <v>61</v>
      </c>
      <c r="AR54" s="41" t="s">
        <v>21</v>
      </c>
      <c r="AS54" s="63" t="s">
        <v>57</v>
      </c>
      <c r="AT54" s="51" t="s">
        <v>25</v>
      </c>
      <c r="AU54" s="63" t="s">
        <v>57</v>
      </c>
      <c r="AV54" s="57" t="s">
        <v>62</v>
      </c>
      <c r="AW54" s="52" t="s">
        <v>26</v>
      </c>
      <c r="AX54" s="64" t="s">
        <v>20</v>
      </c>
      <c r="AY54" s="66" t="s">
        <v>59</v>
      </c>
      <c r="AZ54" s="63" t="s">
        <v>57</v>
      </c>
      <c r="BA54" s="65" t="s">
        <v>58</v>
      </c>
      <c r="BB54" s="63" t="s">
        <v>57</v>
      </c>
      <c r="BC54" s="41" t="s">
        <v>21</v>
      </c>
      <c r="BD54" s="66" t="s">
        <v>59</v>
      </c>
      <c r="BE54" s="43" t="s">
        <v>22</v>
      </c>
      <c r="BF54" s="43" t="s">
        <v>22</v>
      </c>
      <c r="BG54" s="63" t="s">
        <v>57</v>
      </c>
      <c r="BH54" s="55" t="s">
        <v>60</v>
      </c>
      <c r="BI54" s="63" t="s">
        <v>57</v>
      </c>
      <c r="BJ54" s="45" t="s">
        <v>56</v>
      </c>
      <c r="BK54" s="56" t="s">
        <v>61</v>
      </c>
      <c r="BL54" s="48" t="s">
        <v>24</v>
      </c>
      <c r="BM54" s="55" t="s">
        <v>60</v>
      </c>
      <c r="BN54" s="63" t="s">
        <v>57</v>
      </c>
      <c r="BO54" s="57" t="s">
        <v>62</v>
      </c>
      <c r="BP54" s="63" t="s">
        <v>57</v>
      </c>
      <c r="BQ54" s="51" t="s">
        <v>25</v>
      </c>
      <c r="BR54" s="64" t="s">
        <v>20</v>
      </c>
      <c r="BS54" s="52" t="s">
        <v>26</v>
      </c>
      <c r="BT54" s="45" t="s">
        <v>56</v>
      </c>
      <c r="BU54" s="63" t="s">
        <v>57</v>
      </c>
      <c r="BV54" s="41" t="s">
        <v>21</v>
      </c>
      <c r="BW54" s="63" t="s">
        <v>57</v>
      </c>
      <c r="BX54" s="65" t="s">
        <v>58</v>
      </c>
      <c r="BY54" s="43" t="s">
        <v>22</v>
      </c>
      <c r="BZ54" s="66" t="s">
        <v>59</v>
      </c>
      <c r="CA54" s="56" t="s">
        <v>61</v>
      </c>
      <c r="CB54" s="63" t="s">
        <v>57</v>
      </c>
      <c r="CC54" s="45" t="s">
        <v>56</v>
      </c>
      <c r="CD54" s="63" t="s">
        <v>57</v>
      </c>
      <c r="CE54" s="55" t="s">
        <v>60</v>
      </c>
      <c r="CF54" s="48" t="s">
        <v>24</v>
      </c>
      <c r="CG54" s="56" t="s">
        <v>61</v>
      </c>
      <c r="CH54" s="48" t="s">
        <v>24</v>
      </c>
      <c r="CI54" s="63" t="s">
        <v>57</v>
      </c>
      <c r="CJ54" s="51" t="s">
        <v>25</v>
      </c>
      <c r="CK54" s="63" t="s">
        <v>57</v>
      </c>
      <c r="CL54" s="57" t="s">
        <v>62</v>
      </c>
      <c r="CM54" s="52" t="s">
        <v>26</v>
      </c>
      <c r="CN54" s="64" t="s">
        <v>20</v>
      </c>
      <c r="CO54" s="57" t="s">
        <v>62</v>
      </c>
      <c r="CP54" s="63" t="s">
        <v>57</v>
      </c>
      <c r="CQ54" s="65" t="s">
        <v>58</v>
      </c>
      <c r="CR54" s="63" t="s">
        <v>57</v>
      </c>
      <c r="CS54" s="41" t="s">
        <v>21</v>
      </c>
      <c r="CT54" s="66" t="s">
        <v>59</v>
      </c>
      <c r="CU54" s="43" t="s">
        <v>22</v>
      </c>
      <c r="CV54" s="51" t="s">
        <v>25</v>
      </c>
      <c r="CW54" s="63" t="s">
        <v>57</v>
      </c>
      <c r="CX54" s="55" t="s">
        <v>60</v>
      </c>
      <c r="CY54" s="63" t="s">
        <v>57</v>
      </c>
      <c r="CZ54" s="45" t="s">
        <v>56</v>
      </c>
      <c r="DA54" s="56" t="s">
        <v>61</v>
      </c>
      <c r="DB54" s="48" t="s">
        <v>24</v>
      </c>
      <c r="DC54" s="64" t="s">
        <v>20</v>
      </c>
      <c r="DD54" s="63" t="s">
        <v>57</v>
      </c>
      <c r="DE54" s="57" t="s">
        <v>62</v>
      </c>
      <c r="DF54" s="63" t="s">
        <v>57</v>
      </c>
      <c r="DG54" s="51" t="s">
        <v>25</v>
      </c>
      <c r="DH54" s="64" t="s">
        <v>20</v>
      </c>
      <c r="DI54" s="52" t="s">
        <v>26</v>
      </c>
      <c r="DJ54" s="52" t="s">
        <v>26</v>
      </c>
      <c r="DK54" s="63" t="s">
        <v>57</v>
      </c>
      <c r="DL54" s="41" t="s">
        <v>21</v>
      </c>
      <c r="DM54" s="63" t="s">
        <v>57</v>
      </c>
      <c r="DN54" s="65" t="s">
        <v>58</v>
      </c>
      <c r="DO54" s="43" t="s">
        <v>22</v>
      </c>
      <c r="DP54" s="66" t="s">
        <v>59</v>
      </c>
      <c r="DQ54" s="41" t="s">
        <v>21</v>
      </c>
      <c r="DR54" s="63" t="s">
        <v>57</v>
      </c>
      <c r="DS54" s="45" t="s">
        <v>56</v>
      </c>
      <c r="DT54" s="63" t="s">
        <v>57</v>
      </c>
      <c r="DU54" s="55" t="s">
        <v>60</v>
      </c>
      <c r="DV54" s="48" t="s">
        <v>24</v>
      </c>
      <c r="DW54" s="56" t="s">
        <v>61</v>
      </c>
      <c r="DX54" s="65" t="s">
        <v>58</v>
      </c>
      <c r="DY54" s="63" t="s">
        <v>57</v>
      </c>
      <c r="DZ54" s="51" t="s">
        <v>25</v>
      </c>
      <c r="EA54" s="63" t="s">
        <v>57</v>
      </c>
      <c r="EB54" s="57" t="s">
        <v>62</v>
      </c>
      <c r="EC54" s="52" t="s">
        <v>26</v>
      </c>
      <c r="ED54" s="64" t="s">
        <v>20</v>
      </c>
      <c r="EE54" s="43" t="s">
        <v>22</v>
      </c>
      <c r="EF54" s="63" t="s">
        <v>57</v>
      </c>
      <c r="EG54" s="65" t="s">
        <v>58</v>
      </c>
      <c r="EH54" s="63" t="s">
        <v>57</v>
      </c>
      <c r="EI54" s="41" t="s">
        <v>21</v>
      </c>
      <c r="EJ54" s="66" t="s">
        <v>59</v>
      </c>
      <c r="EK54" s="43" t="s">
        <v>22</v>
      </c>
      <c r="EL54" s="66" t="s">
        <v>59</v>
      </c>
      <c r="EM54" s="63" t="s">
        <v>57</v>
      </c>
      <c r="EN54" s="55" t="s">
        <v>60</v>
      </c>
      <c r="EO54" s="63" t="s">
        <v>57</v>
      </c>
      <c r="EP54" s="45" t="s">
        <v>56</v>
      </c>
      <c r="EQ54" s="56" t="s">
        <v>61</v>
      </c>
      <c r="ER54" s="48" t="s">
        <v>24</v>
      </c>
      <c r="ES54" s="45" t="s">
        <v>56</v>
      </c>
      <c r="ET54" s="63" t="s">
        <v>57</v>
      </c>
      <c r="EU54" s="57" t="s">
        <v>62</v>
      </c>
      <c r="EV54" s="63" t="s">
        <v>57</v>
      </c>
      <c r="EW54" s="51" t="s">
        <v>25</v>
      </c>
      <c r="EX54" s="64" t="s">
        <v>20</v>
      </c>
      <c r="EY54" s="52" t="s">
        <v>26</v>
      </c>
      <c r="EZ54" s="55" t="s">
        <v>60</v>
      </c>
      <c r="FA54" s="63" t="s">
        <v>57</v>
      </c>
      <c r="FB54" s="41" t="s">
        <v>21</v>
      </c>
      <c r="FC54" s="63" t="s">
        <v>57</v>
      </c>
      <c r="FD54" s="65" t="s">
        <v>58</v>
      </c>
      <c r="FE54" s="43" t="s">
        <v>22</v>
      </c>
      <c r="FF54" s="66" t="s">
        <v>59</v>
      </c>
      <c r="FG54" s="48" t="s">
        <v>24</v>
      </c>
      <c r="FH54" s="63" t="s">
        <v>57</v>
      </c>
      <c r="FI54" s="45" t="s">
        <v>56</v>
      </c>
      <c r="FJ54" s="63" t="s">
        <v>57</v>
      </c>
      <c r="FK54" s="55" t="s">
        <v>60</v>
      </c>
      <c r="FL54" s="48" t="s">
        <v>24</v>
      </c>
      <c r="FM54" s="56" t="s">
        <v>61</v>
      </c>
      <c r="FN54" s="56" t="s">
        <v>61</v>
      </c>
      <c r="FO54" s="63" t="s">
        <v>57</v>
      </c>
    </row>
    <row r="55" spans="1:256" s="50" customFormat="1" ht="13.5">
      <c r="A55" s="55" t="s">
        <v>60</v>
      </c>
      <c r="B55" s="19">
        <f>COUNTIF(D49:FO57,"PL2")</f>
        <v>66</v>
      </c>
      <c r="C55" s="58"/>
      <c r="F55" s="64" t="s">
        <v>20</v>
      </c>
      <c r="M55" s="41" t="s">
        <v>21</v>
      </c>
      <c r="T55" s="43" t="s">
        <v>22</v>
      </c>
      <c r="AA55" s="45" t="s">
        <v>56</v>
      </c>
      <c r="AH55" s="48" t="s">
        <v>24</v>
      </c>
      <c r="AO55" s="51" t="s">
        <v>25</v>
      </c>
      <c r="AV55" s="52" t="s">
        <v>26</v>
      </c>
      <c r="BC55" s="69" t="s">
        <v>58</v>
      </c>
      <c r="BJ55" s="66" t="s">
        <v>59</v>
      </c>
      <c r="BQ55" s="55" t="s">
        <v>60</v>
      </c>
      <c r="BX55" s="56" t="s">
        <v>61</v>
      </c>
      <c r="CE55" s="57" t="s">
        <v>62</v>
      </c>
      <c r="CL55" s="64" t="s">
        <v>20</v>
      </c>
      <c r="CS55" s="41" t="s">
        <v>21</v>
      </c>
      <c r="CZ55" s="43" t="s">
        <v>22</v>
      </c>
      <c r="DG55" s="45" t="s">
        <v>56</v>
      </c>
      <c r="DN55" s="48" t="s">
        <v>24</v>
      </c>
      <c r="DU55" s="51" t="s">
        <v>25</v>
      </c>
      <c r="EB55" s="52" t="s">
        <v>26</v>
      </c>
      <c r="EI55" s="69" t="s">
        <v>58</v>
      </c>
      <c r="EP55" s="66" t="s">
        <v>59</v>
      </c>
      <c r="EW55" s="55" t="s">
        <v>60</v>
      </c>
      <c r="FD55" s="56" t="s">
        <v>61</v>
      </c>
      <c r="FK55" s="57" t="s">
        <v>62</v>
      </c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s="50" customFormat="1" ht="13.5">
      <c r="A56" s="56" t="s">
        <v>61</v>
      </c>
      <c r="B56" s="19">
        <f>COUNTIF(D49:FO57,"PL4")</f>
        <v>66</v>
      </c>
      <c r="C56" s="58"/>
      <c r="F56" s="64" t="s">
        <v>20</v>
      </c>
      <c r="M56" s="41" t="s">
        <v>21</v>
      </c>
      <c r="T56" s="43" t="s">
        <v>22</v>
      </c>
      <c r="AA56" s="45" t="s">
        <v>56</v>
      </c>
      <c r="AH56" s="48" t="s">
        <v>24</v>
      </c>
      <c r="AO56" s="51" t="s">
        <v>25</v>
      </c>
      <c r="AV56" s="52" t="s">
        <v>26</v>
      </c>
      <c r="BC56" s="69" t="s">
        <v>58</v>
      </c>
      <c r="BJ56" s="70" t="s">
        <v>59</v>
      </c>
      <c r="BQ56" s="55" t="s">
        <v>60</v>
      </c>
      <c r="BX56" s="56" t="s">
        <v>61</v>
      </c>
      <c r="CE56" s="57" t="s">
        <v>62</v>
      </c>
      <c r="CL56" s="64" t="s">
        <v>20</v>
      </c>
      <c r="CS56" s="41" t="s">
        <v>21</v>
      </c>
      <c r="CZ56" s="43" t="s">
        <v>22</v>
      </c>
      <c r="DG56" s="45" t="s">
        <v>56</v>
      </c>
      <c r="DN56" s="48" t="s">
        <v>24</v>
      </c>
      <c r="DU56" s="51" t="s">
        <v>25</v>
      </c>
      <c r="EB56" s="52" t="s">
        <v>26</v>
      </c>
      <c r="EI56" s="69" t="s">
        <v>58</v>
      </c>
      <c r="EP56" s="70" t="s">
        <v>59</v>
      </c>
      <c r="EW56" s="55" t="s">
        <v>60</v>
      </c>
      <c r="FD56" s="56" t="s">
        <v>61</v>
      </c>
      <c r="FK56" s="57" t="s">
        <v>62</v>
      </c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256" s="50" customFormat="1" ht="13.5">
      <c r="A57" s="57" t="s">
        <v>62</v>
      </c>
      <c r="B57" s="19">
        <f>COUNTIF(D48:FO57,"PL5")</f>
        <v>66</v>
      </c>
      <c r="C57" s="58"/>
      <c r="F57" s="64" t="s">
        <v>20</v>
      </c>
      <c r="M57" s="41" t="s">
        <v>21</v>
      </c>
      <c r="T57" s="43" t="s">
        <v>22</v>
      </c>
      <c r="AA57" s="45" t="s">
        <v>56</v>
      </c>
      <c r="AH57" s="48" t="s">
        <v>24</v>
      </c>
      <c r="AO57" s="51" t="s">
        <v>25</v>
      </c>
      <c r="AV57" s="52" t="s">
        <v>26</v>
      </c>
      <c r="BC57" s="65" t="s">
        <v>58</v>
      </c>
      <c r="BJ57" s="70" t="s">
        <v>59</v>
      </c>
      <c r="BQ57" s="55" t="s">
        <v>60</v>
      </c>
      <c r="BX57" s="56" t="s">
        <v>61</v>
      </c>
      <c r="CE57" s="57" t="s">
        <v>62</v>
      </c>
      <c r="CL57" s="64" t="s">
        <v>20</v>
      </c>
      <c r="CS57" s="41" t="s">
        <v>21</v>
      </c>
      <c r="CZ57" s="43" t="s">
        <v>22</v>
      </c>
      <c r="DG57" s="45" t="s">
        <v>56</v>
      </c>
      <c r="DN57" s="48" t="s">
        <v>24</v>
      </c>
      <c r="DU57" s="51" t="s">
        <v>25</v>
      </c>
      <c r="EB57" s="52" t="s">
        <v>26</v>
      </c>
      <c r="EI57" s="65" t="s">
        <v>58</v>
      </c>
      <c r="EP57" s="70" t="s">
        <v>59</v>
      </c>
      <c r="EW57" s="55" t="s">
        <v>60</v>
      </c>
      <c r="FD57" s="56" t="s">
        <v>61</v>
      </c>
      <c r="FK57" s="57" t="s">
        <v>62</v>
      </c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3:171" ht="13.5">
      <c r="C58" s="58"/>
      <c r="EN58" s="59"/>
      <c r="EO58" s="59"/>
      <c r="EP58" s="59"/>
      <c r="EQ58" s="59"/>
      <c r="ER58" s="59"/>
      <c r="ES58" s="59"/>
      <c r="ET58" s="59"/>
      <c r="EU58" s="59"/>
      <c r="EV58" s="59"/>
      <c r="EW58" s="59"/>
      <c r="EX58" s="59"/>
      <c r="EY58" s="59"/>
      <c r="EZ58" s="59"/>
      <c r="FA58" s="59"/>
      <c r="FB58" s="59"/>
      <c r="FC58" s="59"/>
      <c r="FD58" s="59"/>
      <c r="FE58" s="59"/>
      <c r="FF58" s="59"/>
      <c r="FG58" s="59"/>
      <c r="FH58" s="59"/>
      <c r="FI58" s="59"/>
      <c r="FJ58" s="59"/>
      <c r="FK58" s="59"/>
      <c r="FL58" s="59"/>
      <c r="FM58" s="59"/>
      <c r="FN58" s="59"/>
      <c r="FO58" s="59"/>
    </row>
    <row r="59" spans="1:171" ht="13.5">
      <c r="A59" s="35"/>
      <c r="B59" s="35"/>
      <c r="C59" s="58"/>
      <c r="EN59" s="59"/>
      <c r="EO59" s="59"/>
      <c r="EP59" s="59"/>
      <c r="EQ59" s="59"/>
      <c r="ER59" s="59"/>
      <c r="ES59" s="59"/>
      <c r="ET59" s="59"/>
      <c r="EU59" s="59"/>
      <c r="EV59" s="59"/>
      <c r="EW59" s="59"/>
      <c r="EX59" s="59"/>
      <c r="EY59" s="59"/>
      <c r="EZ59" s="59"/>
      <c r="FA59" s="59"/>
      <c r="FB59" s="59"/>
      <c r="FC59" s="59"/>
      <c r="FD59" s="59"/>
      <c r="FE59" s="59"/>
      <c r="FF59" s="59"/>
      <c r="FG59" s="59"/>
      <c r="FH59" s="59"/>
      <c r="FI59" s="59"/>
      <c r="FJ59" s="59"/>
      <c r="FK59" s="59"/>
      <c r="FL59" s="59"/>
      <c r="FM59" s="59"/>
      <c r="FN59" s="59"/>
      <c r="FO59" s="59"/>
    </row>
    <row r="60" spans="3:167" ht="13.5">
      <c r="C60" s="58"/>
      <c r="D60" s="33" t="s">
        <v>66</v>
      </c>
      <c r="E60" s="33"/>
      <c r="F60" s="33"/>
      <c r="G60" s="33"/>
      <c r="X60" s="33" t="str">
        <f>D60</f>
        <v>MIERCOLES Y JUEVES</v>
      </c>
      <c r="Y60" s="33"/>
      <c r="Z60" s="33"/>
      <c r="AA60" s="33"/>
      <c r="AR60" s="33" t="str">
        <f>X60</f>
        <v>MIERCOLES Y JUEVES</v>
      </c>
      <c r="AS60" s="33"/>
      <c r="AT60" s="33"/>
      <c r="AU60" s="33"/>
      <c r="BL60" s="33" t="str">
        <f>AR60</f>
        <v>MIERCOLES Y JUEVES</v>
      </c>
      <c r="BM60" s="33"/>
      <c r="BN60" s="33"/>
      <c r="BO60" s="33"/>
      <c r="CF60" s="33" t="str">
        <f>BL60</f>
        <v>MIERCOLES Y JUEVES</v>
      </c>
      <c r="CG60" s="33"/>
      <c r="CH60" s="33"/>
      <c r="CI60" s="33"/>
      <c r="CZ60" s="33" t="str">
        <f>CF60</f>
        <v>MIERCOLES Y JUEVES</v>
      </c>
      <c r="DA60" s="33"/>
      <c r="DB60" s="33"/>
      <c r="DC60" s="33"/>
      <c r="DT60" s="33" t="str">
        <f>CZ60</f>
        <v>MIERCOLES Y JUEVES</v>
      </c>
      <c r="DU60" s="33"/>
      <c r="DV60" s="33"/>
      <c r="DW60" s="33"/>
      <c r="EN60" s="33" t="str">
        <f>DT60</f>
        <v>MIERCOLES Y JUEVES</v>
      </c>
      <c r="EO60" s="33"/>
      <c r="EP60" s="33"/>
      <c r="EQ60" s="33"/>
      <c r="FH60" s="33" t="str">
        <f>EN60</f>
        <v>MIERCOLES Y JUEVES</v>
      </c>
      <c r="FI60" s="33"/>
      <c r="FJ60" s="33"/>
      <c r="FK60" s="33"/>
    </row>
    <row r="61" spans="1:171" ht="13.5">
      <c r="A61" s="42"/>
      <c r="B61" s="42"/>
      <c r="C61" s="58"/>
      <c r="EN61" s="59"/>
      <c r="EO61" s="59"/>
      <c r="EP61" s="59"/>
      <c r="EQ61" s="59"/>
      <c r="ER61" s="59"/>
      <c r="ES61" s="59"/>
      <c r="ET61" s="59"/>
      <c r="EU61" s="59"/>
      <c r="EV61" s="59"/>
      <c r="EW61" s="59"/>
      <c r="EX61" s="59"/>
      <c r="EY61" s="59"/>
      <c r="EZ61" s="59"/>
      <c r="FA61" s="59"/>
      <c r="FB61" s="59"/>
      <c r="FC61" s="59"/>
      <c r="FD61" s="59"/>
      <c r="FE61" s="59"/>
      <c r="FF61" s="59"/>
      <c r="FG61" s="59"/>
      <c r="FH61" s="59"/>
      <c r="FI61" s="59"/>
      <c r="FJ61" s="59"/>
      <c r="FK61" s="59"/>
      <c r="FL61" s="59"/>
      <c r="FM61" s="59"/>
      <c r="FN61" s="59"/>
      <c r="FO61" s="59"/>
    </row>
    <row r="62" spans="1:256" s="37" customFormat="1" ht="13.5">
      <c r="A62" s="35"/>
      <c r="B62" s="35"/>
      <c r="C62" s="35"/>
      <c r="D62" s="36" t="s">
        <v>42</v>
      </c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 t="s">
        <v>42</v>
      </c>
      <c r="Y62" s="36"/>
      <c r="Z62" s="36"/>
      <c r="AA62" s="36"/>
      <c r="AB62" s="36"/>
      <c r="AC62" s="36"/>
      <c r="AD62" s="36"/>
      <c r="AE62" s="37" t="s">
        <v>43</v>
      </c>
      <c r="AR62" s="37" t="s">
        <v>43</v>
      </c>
      <c r="BI62" s="36" t="s">
        <v>44</v>
      </c>
      <c r="BJ62" s="36"/>
      <c r="BK62" s="36"/>
      <c r="BL62" s="36" t="s">
        <v>44</v>
      </c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 t="s">
        <v>44</v>
      </c>
      <c r="CG62" s="36"/>
      <c r="CH62" s="36"/>
      <c r="CI62" s="36"/>
      <c r="CJ62" s="36"/>
      <c r="CK62" s="36"/>
      <c r="CL62" s="36"/>
      <c r="CM62" s="36"/>
      <c r="CN62" s="37" t="s">
        <v>45</v>
      </c>
      <c r="CZ62" s="37" t="s">
        <v>45</v>
      </c>
      <c r="DS62" s="38" t="s">
        <v>46</v>
      </c>
      <c r="DT62" s="37" t="s">
        <v>46</v>
      </c>
      <c r="EN62" s="37" t="s">
        <v>46</v>
      </c>
      <c r="EU62" s="37" t="s">
        <v>47</v>
      </c>
      <c r="FH62" s="37" t="s">
        <v>47</v>
      </c>
      <c r="FP62" s="35"/>
      <c r="FQ62" s="35"/>
      <c r="FR62" s="35"/>
      <c r="FS62" s="35"/>
      <c r="FT62" s="35"/>
      <c r="FU62" s="35"/>
      <c r="FV62" s="35"/>
      <c r="FW62" s="35"/>
      <c r="FX62" s="35"/>
      <c r="FY62" s="35"/>
      <c r="FZ62" s="35"/>
      <c r="GA62" s="35"/>
      <c r="GB62" s="35"/>
      <c r="GC62" s="35"/>
      <c r="GD62" s="35"/>
      <c r="GE62" s="35"/>
      <c r="GF62" s="35"/>
      <c r="GG62" s="35"/>
      <c r="GH62" s="35"/>
      <c r="GI62" s="35"/>
      <c r="GJ62" s="35"/>
      <c r="GK62" s="35"/>
      <c r="GL62" s="35"/>
      <c r="GM62" s="35"/>
      <c r="GN62" s="35"/>
      <c r="GO62" s="35"/>
      <c r="GP62" s="35"/>
      <c r="GQ62" s="35"/>
      <c r="GR62" s="35"/>
      <c r="GS62" s="35"/>
      <c r="GT62" s="35"/>
      <c r="GU62" s="35"/>
      <c r="GV62" s="35"/>
      <c r="GW62" s="35"/>
      <c r="GX62" s="35"/>
      <c r="GY62" s="35"/>
      <c r="GZ62" s="35"/>
      <c r="HA62" s="35"/>
      <c r="HB62" s="35"/>
      <c r="HC62" s="35"/>
      <c r="HD62" s="35"/>
      <c r="HE62" s="35"/>
      <c r="HF62" s="35"/>
      <c r="HG62" s="35"/>
      <c r="HH62" s="35"/>
      <c r="HI62" s="35"/>
      <c r="HJ62" s="35"/>
      <c r="HK62" s="35"/>
      <c r="HL62" s="35"/>
      <c r="HM62" s="35"/>
      <c r="HN62" s="35"/>
      <c r="HO62" s="35"/>
      <c r="HP62" s="35"/>
      <c r="HQ62" s="35"/>
      <c r="HR62" s="35"/>
      <c r="HS62" s="35"/>
      <c r="HT62" s="35"/>
      <c r="HU62" s="35"/>
      <c r="HV62" s="35"/>
      <c r="HW62" s="35"/>
      <c r="HX62" s="35"/>
      <c r="HY62" s="35"/>
      <c r="HZ62" s="35"/>
      <c r="IA62" s="35"/>
      <c r="IB62" s="35"/>
      <c r="IC62" s="35"/>
      <c r="ID62" s="35"/>
      <c r="IE62" s="35"/>
      <c r="IF62" s="35"/>
      <c r="IG62" s="35"/>
      <c r="IH62" s="35"/>
      <c r="II62" s="35"/>
      <c r="IJ62" s="35"/>
      <c r="IK62" s="35"/>
      <c r="IL62" s="35"/>
      <c r="IM62" s="35"/>
      <c r="IN62" s="35"/>
      <c r="IO62" s="35"/>
      <c r="IP62" s="35"/>
      <c r="IQ62" s="35"/>
      <c r="IR62" s="35"/>
      <c r="IS62" s="35"/>
      <c r="IT62" s="35"/>
      <c r="IU62" s="35"/>
      <c r="IV62" s="35"/>
    </row>
    <row r="63" spans="1:171" ht="13.5">
      <c r="A63" s="39" t="s">
        <v>20</v>
      </c>
      <c r="B63" s="19">
        <f>COUNTIF(D66:FO74,"PT")</f>
        <v>66</v>
      </c>
      <c r="D63" s="40" t="s">
        <v>48</v>
      </c>
      <c r="E63" s="40" t="s">
        <v>49</v>
      </c>
      <c r="F63" s="40" t="s">
        <v>50</v>
      </c>
      <c r="G63" s="40" t="s">
        <v>51</v>
      </c>
      <c r="H63" s="40" t="s">
        <v>52</v>
      </c>
      <c r="I63" s="40" t="s">
        <v>53</v>
      </c>
      <c r="J63" s="40" t="s">
        <v>54</v>
      </c>
      <c r="K63" s="40" t="s">
        <v>48</v>
      </c>
      <c r="L63" s="40" t="s">
        <v>49</v>
      </c>
      <c r="M63" s="40" t="s">
        <v>50</v>
      </c>
      <c r="N63" s="40" t="s">
        <v>51</v>
      </c>
      <c r="O63" s="40" t="s">
        <v>55</v>
      </c>
      <c r="P63" s="40" t="s">
        <v>53</v>
      </c>
      <c r="Q63" s="40" t="s">
        <v>54</v>
      </c>
      <c r="R63" s="40" t="s">
        <v>48</v>
      </c>
      <c r="S63" s="40" t="s">
        <v>49</v>
      </c>
      <c r="T63" s="40" t="s">
        <v>50</v>
      </c>
      <c r="U63" s="40" t="s">
        <v>51</v>
      </c>
      <c r="V63" s="40" t="s">
        <v>52</v>
      </c>
      <c r="W63" s="40" t="s">
        <v>53</v>
      </c>
      <c r="X63" s="40" t="s">
        <v>54</v>
      </c>
      <c r="Y63" s="40" t="s">
        <v>48</v>
      </c>
      <c r="Z63" s="40" t="s">
        <v>49</v>
      </c>
      <c r="AA63" s="40" t="s">
        <v>50</v>
      </c>
      <c r="AB63" s="40" t="s">
        <v>51</v>
      </c>
      <c r="AC63" s="40" t="s">
        <v>55</v>
      </c>
      <c r="AD63" s="40" t="s">
        <v>53</v>
      </c>
      <c r="AE63" s="40" t="s">
        <v>54</v>
      </c>
      <c r="AF63" s="40" t="s">
        <v>48</v>
      </c>
      <c r="AG63" s="40" t="s">
        <v>49</v>
      </c>
      <c r="AH63" s="40" t="s">
        <v>50</v>
      </c>
      <c r="AI63" s="40" t="s">
        <v>51</v>
      </c>
      <c r="AJ63" s="40" t="s">
        <v>52</v>
      </c>
      <c r="AK63" s="40" t="s">
        <v>53</v>
      </c>
      <c r="AL63" s="40" t="s">
        <v>54</v>
      </c>
      <c r="AM63" s="40" t="s">
        <v>48</v>
      </c>
      <c r="AN63" s="40" t="s">
        <v>49</v>
      </c>
      <c r="AO63" s="40" t="s">
        <v>50</v>
      </c>
      <c r="AP63" s="40" t="s">
        <v>51</v>
      </c>
      <c r="AQ63" s="40" t="s">
        <v>55</v>
      </c>
      <c r="AR63" s="40" t="s">
        <v>53</v>
      </c>
      <c r="AS63" s="40" t="s">
        <v>54</v>
      </c>
      <c r="AT63" s="40" t="s">
        <v>48</v>
      </c>
      <c r="AU63" s="40" t="s">
        <v>49</v>
      </c>
      <c r="AV63" s="40" t="s">
        <v>50</v>
      </c>
      <c r="AW63" s="40" t="s">
        <v>51</v>
      </c>
      <c r="AX63" s="40" t="s">
        <v>52</v>
      </c>
      <c r="AY63" s="40" t="s">
        <v>53</v>
      </c>
      <c r="AZ63" s="40" t="s">
        <v>54</v>
      </c>
      <c r="BA63" s="40" t="s">
        <v>48</v>
      </c>
      <c r="BB63" s="40" t="s">
        <v>49</v>
      </c>
      <c r="BC63" s="40" t="s">
        <v>50</v>
      </c>
      <c r="BD63" s="40" t="s">
        <v>51</v>
      </c>
      <c r="BE63" s="40" t="s">
        <v>55</v>
      </c>
      <c r="BF63" s="40" t="s">
        <v>53</v>
      </c>
      <c r="BG63" s="40" t="s">
        <v>54</v>
      </c>
      <c r="BH63" s="40" t="s">
        <v>48</v>
      </c>
      <c r="BI63" s="40" t="s">
        <v>49</v>
      </c>
      <c r="BJ63" s="40" t="s">
        <v>50</v>
      </c>
      <c r="BK63" s="40" t="s">
        <v>51</v>
      </c>
      <c r="BL63" s="40" t="s">
        <v>52</v>
      </c>
      <c r="BM63" s="40" t="s">
        <v>53</v>
      </c>
      <c r="BN63" s="40" t="s">
        <v>54</v>
      </c>
      <c r="BO63" s="40" t="s">
        <v>48</v>
      </c>
      <c r="BP63" s="40" t="s">
        <v>49</v>
      </c>
      <c r="BQ63" s="40" t="s">
        <v>50</v>
      </c>
      <c r="BR63" s="40" t="s">
        <v>51</v>
      </c>
      <c r="BS63" s="40" t="s">
        <v>55</v>
      </c>
      <c r="BT63" s="40" t="s">
        <v>53</v>
      </c>
      <c r="BU63" s="40" t="s">
        <v>54</v>
      </c>
      <c r="BV63" s="40" t="s">
        <v>48</v>
      </c>
      <c r="BW63" s="40" t="s">
        <v>49</v>
      </c>
      <c r="BX63" s="40" t="s">
        <v>50</v>
      </c>
      <c r="BY63" s="40" t="s">
        <v>51</v>
      </c>
      <c r="BZ63" s="40" t="s">
        <v>52</v>
      </c>
      <c r="CA63" s="40" t="s">
        <v>53</v>
      </c>
      <c r="CB63" s="40" t="s">
        <v>54</v>
      </c>
      <c r="CC63" s="40" t="s">
        <v>48</v>
      </c>
      <c r="CD63" s="40" t="s">
        <v>49</v>
      </c>
      <c r="CE63" s="40" t="s">
        <v>50</v>
      </c>
      <c r="CF63" s="40" t="s">
        <v>51</v>
      </c>
      <c r="CG63" s="40" t="s">
        <v>55</v>
      </c>
      <c r="CH63" s="40" t="s">
        <v>53</v>
      </c>
      <c r="CI63" s="40" t="s">
        <v>54</v>
      </c>
      <c r="CJ63" s="40" t="s">
        <v>48</v>
      </c>
      <c r="CK63" s="40" t="s">
        <v>49</v>
      </c>
      <c r="CL63" s="40" t="s">
        <v>50</v>
      </c>
      <c r="CM63" s="40" t="s">
        <v>51</v>
      </c>
      <c r="CN63" s="40" t="s">
        <v>52</v>
      </c>
      <c r="CO63" s="40" t="s">
        <v>53</v>
      </c>
      <c r="CP63" s="40" t="s">
        <v>54</v>
      </c>
      <c r="CQ63" s="40" t="s">
        <v>48</v>
      </c>
      <c r="CR63" s="40" t="s">
        <v>49</v>
      </c>
      <c r="CS63" s="40" t="s">
        <v>50</v>
      </c>
      <c r="CT63" s="40" t="s">
        <v>51</v>
      </c>
      <c r="CU63" s="40" t="s">
        <v>55</v>
      </c>
      <c r="CV63" s="40" t="s">
        <v>53</v>
      </c>
      <c r="CW63" s="40" t="s">
        <v>54</v>
      </c>
      <c r="CX63" s="40" t="s">
        <v>48</v>
      </c>
      <c r="CY63" s="40" t="s">
        <v>49</v>
      </c>
      <c r="CZ63" s="40" t="s">
        <v>50</v>
      </c>
      <c r="DA63" s="40" t="s">
        <v>51</v>
      </c>
      <c r="DB63" s="40" t="s">
        <v>52</v>
      </c>
      <c r="DC63" s="40" t="s">
        <v>53</v>
      </c>
      <c r="DD63" s="40" t="s">
        <v>54</v>
      </c>
      <c r="DE63" s="40" t="s">
        <v>48</v>
      </c>
      <c r="DF63" s="40" t="s">
        <v>49</v>
      </c>
      <c r="DG63" s="40" t="s">
        <v>50</v>
      </c>
      <c r="DH63" s="40" t="s">
        <v>51</v>
      </c>
      <c r="DI63" s="40" t="s">
        <v>55</v>
      </c>
      <c r="DJ63" s="40" t="s">
        <v>53</v>
      </c>
      <c r="DK63" s="40" t="s">
        <v>54</v>
      </c>
      <c r="DL63" s="40" t="s">
        <v>48</v>
      </c>
      <c r="DM63" s="40" t="s">
        <v>49</v>
      </c>
      <c r="DN63" s="40" t="s">
        <v>50</v>
      </c>
      <c r="DO63" s="40" t="s">
        <v>51</v>
      </c>
      <c r="DP63" s="40" t="s">
        <v>52</v>
      </c>
      <c r="DQ63" s="40" t="s">
        <v>53</v>
      </c>
      <c r="DR63" s="40" t="s">
        <v>54</v>
      </c>
      <c r="DS63" s="40" t="s">
        <v>48</v>
      </c>
      <c r="DT63" s="40" t="s">
        <v>49</v>
      </c>
      <c r="DU63" s="40" t="s">
        <v>50</v>
      </c>
      <c r="DV63" s="40" t="s">
        <v>51</v>
      </c>
      <c r="DW63" s="40" t="s">
        <v>55</v>
      </c>
      <c r="DX63" s="40" t="s">
        <v>53</v>
      </c>
      <c r="DY63" s="40" t="s">
        <v>54</v>
      </c>
      <c r="DZ63" s="40" t="s">
        <v>48</v>
      </c>
      <c r="EA63" s="40" t="s">
        <v>49</v>
      </c>
      <c r="EB63" s="40" t="s">
        <v>50</v>
      </c>
      <c r="EC63" s="40" t="s">
        <v>51</v>
      </c>
      <c r="ED63" s="40" t="s">
        <v>52</v>
      </c>
      <c r="EE63" s="40" t="s">
        <v>53</v>
      </c>
      <c r="EF63" s="40" t="s">
        <v>54</v>
      </c>
      <c r="EG63" s="40" t="s">
        <v>48</v>
      </c>
      <c r="EH63" s="40" t="s">
        <v>49</v>
      </c>
      <c r="EI63" s="40" t="s">
        <v>50</v>
      </c>
      <c r="EJ63" s="40" t="s">
        <v>51</v>
      </c>
      <c r="EK63" s="40" t="s">
        <v>55</v>
      </c>
      <c r="EL63" s="40" t="s">
        <v>53</v>
      </c>
      <c r="EM63" s="40" t="s">
        <v>54</v>
      </c>
      <c r="EN63" s="40" t="s">
        <v>48</v>
      </c>
      <c r="EO63" s="40" t="s">
        <v>49</v>
      </c>
      <c r="EP63" s="40" t="s">
        <v>50</v>
      </c>
      <c r="EQ63" s="40" t="s">
        <v>51</v>
      </c>
      <c r="ER63" s="40" t="s">
        <v>52</v>
      </c>
      <c r="ES63" s="40" t="s">
        <v>53</v>
      </c>
      <c r="ET63" s="40" t="s">
        <v>54</v>
      </c>
      <c r="EU63" s="40" t="s">
        <v>48</v>
      </c>
      <c r="EV63" s="40" t="s">
        <v>49</v>
      </c>
      <c r="EW63" s="40" t="s">
        <v>50</v>
      </c>
      <c r="EX63" s="40" t="s">
        <v>51</v>
      </c>
      <c r="EY63" s="40" t="s">
        <v>55</v>
      </c>
      <c r="EZ63" s="40" t="s">
        <v>53</v>
      </c>
      <c r="FA63" s="40" t="s">
        <v>54</v>
      </c>
      <c r="FB63" s="40" t="s">
        <v>48</v>
      </c>
      <c r="FC63" s="40" t="s">
        <v>49</v>
      </c>
      <c r="FD63" s="40" t="s">
        <v>50</v>
      </c>
      <c r="FE63" s="40" t="s">
        <v>51</v>
      </c>
      <c r="FF63" s="40" t="s">
        <v>52</v>
      </c>
      <c r="FG63" s="40" t="s">
        <v>53</v>
      </c>
      <c r="FH63" s="40" t="s">
        <v>54</v>
      </c>
      <c r="FI63" s="40" t="s">
        <v>48</v>
      </c>
      <c r="FJ63" s="40" t="s">
        <v>49</v>
      </c>
      <c r="FK63" s="40" t="s">
        <v>50</v>
      </c>
      <c r="FL63" s="40" t="s">
        <v>51</v>
      </c>
      <c r="FM63" s="40" t="s">
        <v>55</v>
      </c>
      <c r="FN63" s="40" t="s">
        <v>53</v>
      </c>
      <c r="FO63" s="40" t="s">
        <v>54</v>
      </c>
    </row>
    <row r="64" spans="1:171" s="42" customFormat="1" ht="14.25">
      <c r="A64" s="41" t="s">
        <v>21</v>
      </c>
      <c r="B64" s="19">
        <f>COUNTIF(D66:FO74,"PRD")</f>
        <v>66</v>
      </c>
      <c r="D64" s="71">
        <v>5</v>
      </c>
      <c r="E64" s="40">
        <v>6</v>
      </c>
      <c r="F64" s="60">
        <v>7</v>
      </c>
      <c r="G64" s="60">
        <v>8</v>
      </c>
      <c r="H64" s="40">
        <v>9</v>
      </c>
      <c r="I64" s="40">
        <v>10</v>
      </c>
      <c r="J64" s="40">
        <v>11</v>
      </c>
      <c r="K64" s="71">
        <v>12</v>
      </c>
      <c r="L64" s="40">
        <v>13</v>
      </c>
      <c r="M64" s="60">
        <v>14</v>
      </c>
      <c r="N64" s="60">
        <v>15</v>
      </c>
      <c r="O64" s="40">
        <v>16</v>
      </c>
      <c r="P64" s="40">
        <v>17</v>
      </c>
      <c r="Q64" s="40">
        <v>18</v>
      </c>
      <c r="R64" s="71">
        <v>19</v>
      </c>
      <c r="S64" s="40">
        <v>20</v>
      </c>
      <c r="T64" s="60">
        <v>21</v>
      </c>
      <c r="U64" s="60">
        <v>22</v>
      </c>
      <c r="V64" s="40">
        <v>23</v>
      </c>
      <c r="W64" s="40">
        <v>24</v>
      </c>
      <c r="X64" s="40">
        <v>25</v>
      </c>
      <c r="Y64" s="71">
        <v>26</v>
      </c>
      <c r="Z64" s="40">
        <v>27</v>
      </c>
      <c r="AA64" s="60">
        <v>28</v>
      </c>
      <c r="AB64" s="60">
        <v>29</v>
      </c>
      <c r="AC64" s="40">
        <v>30</v>
      </c>
      <c r="AD64" s="40">
        <v>31</v>
      </c>
      <c r="AE64" s="40">
        <v>1</v>
      </c>
      <c r="AF64" s="71">
        <v>2</v>
      </c>
      <c r="AG64" s="40">
        <v>3</v>
      </c>
      <c r="AH64" s="60">
        <v>4</v>
      </c>
      <c r="AI64" s="60">
        <v>5</v>
      </c>
      <c r="AJ64" s="40">
        <v>6</v>
      </c>
      <c r="AK64" s="40">
        <v>7</v>
      </c>
      <c r="AL64" s="40">
        <v>8</v>
      </c>
      <c r="AM64" s="71">
        <v>9</v>
      </c>
      <c r="AN64" s="40">
        <v>10</v>
      </c>
      <c r="AO64" s="60">
        <v>11</v>
      </c>
      <c r="AP64" s="60">
        <v>12</v>
      </c>
      <c r="AQ64" s="40">
        <v>13</v>
      </c>
      <c r="AR64" s="40">
        <v>14</v>
      </c>
      <c r="AS64" s="40">
        <v>15</v>
      </c>
      <c r="AT64" s="71">
        <v>16</v>
      </c>
      <c r="AU64" s="40">
        <v>17</v>
      </c>
      <c r="AV64" s="60">
        <v>18</v>
      </c>
      <c r="AW64" s="60">
        <v>19</v>
      </c>
      <c r="AX64" s="40">
        <v>20</v>
      </c>
      <c r="AY64" s="40">
        <v>21</v>
      </c>
      <c r="AZ64" s="40">
        <v>22</v>
      </c>
      <c r="BA64" s="71">
        <v>23</v>
      </c>
      <c r="BB64" s="40">
        <v>24</v>
      </c>
      <c r="BC64" s="60">
        <v>25</v>
      </c>
      <c r="BD64" s="60">
        <v>26</v>
      </c>
      <c r="BE64" s="40">
        <v>27</v>
      </c>
      <c r="BF64" s="40">
        <v>28</v>
      </c>
      <c r="BG64" s="40">
        <v>29</v>
      </c>
      <c r="BH64" s="71">
        <v>30</v>
      </c>
      <c r="BI64" s="40">
        <v>1</v>
      </c>
      <c r="BJ64" s="60">
        <v>2</v>
      </c>
      <c r="BK64" s="60">
        <v>3</v>
      </c>
      <c r="BL64" s="40">
        <v>4</v>
      </c>
      <c r="BM64" s="40">
        <v>5</v>
      </c>
      <c r="BN64" s="40">
        <v>6</v>
      </c>
      <c r="BO64" s="71">
        <v>7</v>
      </c>
      <c r="BP64" s="40">
        <v>8</v>
      </c>
      <c r="BQ64" s="60">
        <v>9</v>
      </c>
      <c r="BR64" s="60">
        <v>10</v>
      </c>
      <c r="BS64" s="40">
        <v>11</v>
      </c>
      <c r="BT64" s="40">
        <v>12</v>
      </c>
      <c r="BU64" s="40">
        <v>13</v>
      </c>
      <c r="BV64" s="71">
        <v>14</v>
      </c>
      <c r="BW64" s="40">
        <v>15</v>
      </c>
      <c r="BX64" s="60">
        <v>16</v>
      </c>
      <c r="BY64" s="60">
        <v>17</v>
      </c>
      <c r="BZ64" s="40">
        <v>18</v>
      </c>
      <c r="CA64" s="40">
        <v>19</v>
      </c>
      <c r="CB64" s="40">
        <v>20</v>
      </c>
      <c r="CC64" s="71">
        <v>21</v>
      </c>
      <c r="CD64" s="40">
        <v>22</v>
      </c>
      <c r="CE64" s="60">
        <v>23</v>
      </c>
      <c r="CF64" s="60">
        <v>24</v>
      </c>
      <c r="CG64" s="40">
        <v>25</v>
      </c>
      <c r="CH64" s="40">
        <v>26</v>
      </c>
      <c r="CI64" s="40">
        <v>27</v>
      </c>
      <c r="CJ64" s="71">
        <v>28</v>
      </c>
      <c r="CK64" s="40">
        <v>29</v>
      </c>
      <c r="CL64" s="60">
        <v>30</v>
      </c>
      <c r="CM64" s="60">
        <v>31</v>
      </c>
      <c r="CN64" s="40">
        <v>1</v>
      </c>
      <c r="CO64" s="40">
        <v>2</v>
      </c>
      <c r="CP64" s="40">
        <v>3</v>
      </c>
      <c r="CQ64" s="71">
        <v>4</v>
      </c>
      <c r="CR64" s="40">
        <v>5</v>
      </c>
      <c r="CS64" s="60">
        <v>6</v>
      </c>
      <c r="CT64" s="60">
        <v>7</v>
      </c>
      <c r="CU64" s="40">
        <v>8</v>
      </c>
      <c r="CV64" s="40">
        <v>9</v>
      </c>
      <c r="CW64" s="40">
        <v>10</v>
      </c>
      <c r="CX64" s="71">
        <v>11</v>
      </c>
      <c r="CY64" s="40">
        <v>12</v>
      </c>
      <c r="CZ64" s="60">
        <v>13</v>
      </c>
      <c r="DA64" s="60">
        <v>14</v>
      </c>
      <c r="DB64" s="40">
        <v>15</v>
      </c>
      <c r="DC64" s="40">
        <v>16</v>
      </c>
      <c r="DD64" s="40">
        <v>17</v>
      </c>
      <c r="DE64" s="71">
        <v>18</v>
      </c>
      <c r="DF64" s="40">
        <v>19</v>
      </c>
      <c r="DG64" s="60">
        <v>20</v>
      </c>
      <c r="DH64" s="60">
        <v>21</v>
      </c>
      <c r="DI64" s="40">
        <v>22</v>
      </c>
      <c r="DJ64" s="40">
        <v>23</v>
      </c>
      <c r="DK64" s="40">
        <v>24</v>
      </c>
      <c r="DL64" s="71">
        <v>25</v>
      </c>
      <c r="DM64" s="40">
        <v>26</v>
      </c>
      <c r="DN64" s="60">
        <v>27</v>
      </c>
      <c r="DO64" s="60">
        <v>28</v>
      </c>
      <c r="DP64" s="40">
        <v>29</v>
      </c>
      <c r="DQ64" s="40">
        <v>30</v>
      </c>
      <c r="DR64" s="40">
        <v>31</v>
      </c>
      <c r="DS64" s="71">
        <v>1</v>
      </c>
      <c r="DT64" s="40">
        <v>2</v>
      </c>
      <c r="DU64" s="60">
        <v>3</v>
      </c>
      <c r="DV64" s="60">
        <v>4</v>
      </c>
      <c r="DW64" s="40">
        <v>5</v>
      </c>
      <c r="DX64" s="40">
        <v>6</v>
      </c>
      <c r="DY64" s="40">
        <v>7</v>
      </c>
      <c r="DZ64" s="71">
        <v>8</v>
      </c>
      <c r="EA64" s="40">
        <v>9</v>
      </c>
      <c r="EB64" s="60">
        <v>10</v>
      </c>
      <c r="EC64" s="60">
        <v>11</v>
      </c>
      <c r="ED64" s="40">
        <v>12</v>
      </c>
      <c r="EE64" s="40">
        <v>13</v>
      </c>
      <c r="EF64" s="40">
        <v>14</v>
      </c>
      <c r="EG64" s="71">
        <v>15</v>
      </c>
      <c r="EH64" s="40">
        <v>16</v>
      </c>
      <c r="EI64" s="60">
        <v>17</v>
      </c>
      <c r="EJ64" s="60">
        <v>18</v>
      </c>
      <c r="EK64" s="40">
        <v>19</v>
      </c>
      <c r="EL64" s="40">
        <v>20</v>
      </c>
      <c r="EM64" s="40">
        <v>21</v>
      </c>
      <c r="EN64" s="71">
        <v>22</v>
      </c>
      <c r="EO64" s="40">
        <v>23</v>
      </c>
      <c r="EP64" s="60">
        <v>24</v>
      </c>
      <c r="EQ64" s="60">
        <v>25</v>
      </c>
      <c r="ER64" s="40">
        <v>26</v>
      </c>
      <c r="ES64" s="40">
        <v>27</v>
      </c>
      <c r="ET64" s="40">
        <v>28</v>
      </c>
      <c r="EU64" s="71">
        <v>1</v>
      </c>
      <c r="EV64" s="40">
        <v>2</v>
      </c>
      <c r="EW64" s="60">
        <v>3</v>
      </c>
      <c r="EX64" s="60">
        <v>4</v>
      </c>
      <c r="EY64" s="40">
        <v>5</v>
      </c>
      <c r="EZ64" s="40">
        <v>6</v>
      </c>
      <c r="FA64" s="40">
        <v>7</v>
      </c>
      <c r="FB64" s="71">
        <v>8</v>
      </c>
      <c r="FC64" s="40">
        <v>9</v>
      </c>
      <c r="FD64" s="60">
        <v>10</v>
      </c>
      <c r="FE64" s="60">
        <v>11</v>
      </c>
      <c r="FF64" s="40">
        <v>12</v>
      </c>
      <c r="FG64" s="40">
        <v>13</v>
      </c>
      <c r="FH64" s="40">
        <v>14</v>
      </c>
      <c r="FI64" s="71">
        <v>15</v>
      </c>
      <c r="FJ64" s="40">
        <v>16</v>
      </c>
      <c r="FK64" s="60">
        <v>17</v>
      </c>
      <c r="FL64" s="60">
        <v>18</v>
      </c>
      <c r="FM64" s="40">
        <v>19</v>
      </c>
      <c r="FN64" s="40">
        <v>20</v>
      </c>
      <c r="FO64" s="40">
        <v>21</v>
      </c>
    </row>
    <row r="65" spans="1:256" s="40" customFormat="1" ht="15" customHeight="1">
      <c r="A65" s="43" t="s">
        <v>22</v>
      </c>
      <c r="B65" s="19">
        <f>COUNTIF(D66:FO74,"PNA")</f>
        <v>66</v>
      </c>
      <c r="C65" s="44"/>
      <c r="F65" s="60" t="s">
        <v>64</v>
      </c>
      <c r="G65" s="60" t="s">
        <v>64</v>
      </c>
      <c r="M65" s="60" t="s">
        <v>64</v>
      </c>
      <c r="N65" s="60" t="s">
        <v>64</v>
      </c>
      <c r="T65" s="60" t="s">
        <v>64</v>
      </c>
      <c r="U65" s="60" t="s">
        <v>64</v>
      </c>
      <c r="AA65" s="60" t="s">
        <v>64</v>
      </c>
      <c r="AB65" s="60" t="s">
        <v>64</v>
      </c>
      <c r="AH65" s="60" t="s">
        <v>64</v>
      </c>
      <c r="AI65" s="60" t="s">
        <v>64</v>
      </c>
      <c r="AO65" s="60" t="s">
        <v>64</v>
      </c>
      <c r="AP65" s="60" t="s">
        <v>64</v>
      </c>
      <c r="AV65" s="60" t="s">
        <v>64</v>
      </c>
      <c r="AW65" s="60" t="s">
        <v>64</v>
      </c>
      <c r="BC65" s="60" t="s">
        <v>64</v>
      </c>
      <c r="BD65" s="60" t="s">
        <v>64</v>
      </c>
      <c r="BJ65" s="60" t="s">
        <v>64</v>
      </c>
      <c r="BK65" s="60" t="s">
        <v>64</v>
      </c>
      <c r="BQ65" s="60" t="s">
        <v>64</v>
      </c>
      <c r="BR65" s="60" t="s">
        <v>64</v>
      </c>
      <c r="BX65" s="60" t="s">
        <v>64</v>
      </c>
      <c r="BY65" s="60" t="s">
        <v>64</v>
      </c>
      <c r="CE65" s="60" t="s">
        <v>64</v>
      </c>
      <c r="CF65" s="60" t="s">
        <v>64</v>
      </c>
      <c r="CL65" s="60" t="s">
        <v>64</v>
      </c>
      <c r="CM65" s="60" t="s">
        <v>64</v>
      </c>
      <c r="CS65" s="60" t="s">
        <v>64</v>
      </c>
      <c r="CT65" s="60" t="s">
        <v>64</v>
      </c>
      <c r="CZ65" s="60" t="s">
        <v>64</v>
      </c>
      <c r="DA65" s="60" t="s">
        <v>64</v>
      </c>
      <c r="DG65" s="60" t="s">
        <v>64</v>
      </c>
      <c r="DH65" s="60" t="s">
        <v>64</v>
      </c>
      <c r="DN65" s="60" t="s">
        <v>64</v>
      </c>
      <c r="DO65" s="60" t="s">
        <v>64</v>
      </c>
      <c r="DU65" s="60" t="s">
        <v>64</v>
      </c>
      <c r="DV65" s="60" t="s">
        <v>64</v>
      </c>
      <c r="EB65" s="60" t="s">
        <v>64</v>
      </c>
      <c r="EC65" s="60" t="s">
        <v>64</v>
      </c>
      <c r="EI65" s="60" t="s">
        <v>64</v>
      </c>
      <c r="EJ65" s="60" t="s">
        <v>64</v>
      </c>
      <c r="EP65" s="60" t="s">
        <v>64</v>
      </c>
      <c r="EQ65" s="60" t="s">
        <v>64</v>
      </c>
      <c r="EW65" s="60" t="s">
        <v>64</v>
      </c>
      <c r="EX65" s="60" t="s">
        <v>64</v>
      </c>
      <c r="FD65" s="60" t="s">
        <v>64</v>
      </c>
      <c r="FE65" s="60" t="s">
        <v>64</v>
      </c>
      <c r="FK65" s="60" t="s">
        <v>64</v>
      </c>
      <c r="FL65" s="60" t="s">
        <v>64</v>
      </c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</row>
    <row r="66" spans="1:171" s="67" customFormat="1" ht="13.5">
      <c r="A66" s="45" t="s">
        <v>56</v>
      </c>
      <c r="B66" s="19">
        <f>COUNTIF(D66:FO74,"PRI")</f>
        <v>66</v>
      </c>
      <c r="C66" s="62"/>
      <c r="D66" s="64" t="s">
        <v>20</v>
      </c>
      <c r="E66" s="52" t="s">
        <v>26</v>
      </c>
      <c r="F66" s="63"/>
      <c r="G66" s="63"/>
      <c r="H66" s="41" t="s">
        <v>21</v>
      </c>
      <c r="I66" s="64" t="s">
        <v>20</v>
      </c>
      <c r="J66" s="43" t="s">
        <v>22</v>
      </c>
      <c r="K66" s="65" t="s">
        <v>58</v>
      </c>
      <c r="L66" s="43" t="s">
        <v>22</v>
      </c>
      <c r="M66" s="63"/>
      <c r="N66" s="63"/>
      <c r="O66" s="66" t="s">
        <v>59</v>
      </c>
      <c r="P66" s="52" t="s">
        <v>26</v>
      </c>
      <c r="Q66" s="66" t="s">
        <v>59</v>
      </c>
      <c r="R66" s="45" t="s">
        <v>56</v>
      </c>
      <c r="S66" s="55" t="s">
        <v>60</v>
      </c>
      <c r="T66" s="63"/>
      <c r="U66" s="63"/>
      <c r="V66" s="48" t="s">
        <v>24</v>
      </c>
      <c r="W66" s="41" t="s">
        <v>21</v>
      </c>
      <c r="X66" s="45" t="s">
        <v>56</v>
      </c>
      <c r="Y66" s="56" t="s">
        <v>61</v>
      </c>
      <c r="Z66" s="51" t="s">
        <v>25</v>
      </c>
      <c r="AA66" s="63"/>
      <c r="AB66" s="63"/>
      <c r="AC66" s="57" t="s">
        <v>62</v>
      </c>
      <c r="AD66" s="65" t="s">
        <v>58</v>
      </c>
      <c r="AE66" s="55" t="s">
        <v>60</v>
      </c>
      <c r="AF66" s="52" t="s">
        <v>26</v>
      </c>
      <c r="AG66" s="64" t="s">
        <v>20</v>
      </c>
      <c r="AH66" s="63"/>
      <c r="AI66" s="63"/>
      <c r="AJ66" s="65" t="s">
        <v>58</v>
      </c>
      <c r="AK66" s="43" t="s">
        <v>22</v>
      </c>
      <c r="AL66" s="48" t="s">
        <v>24</v>
      </c>
      <c r="AM66" s="41" t="s">
        <v>21</v>
      </c>
      <c r="AN66" s="66" t="s">
        <v>59</v>
      </c>
      <c r="AO66" s="63"/>
      <c r="AP66" s="63"/>
      <c r="AQ66" s="43" t="s">
        <v>22</v>
      </c>
      <c r="AR66" s="66" t="s">
        <v>59</v>
      </c>
      <c r="AS66" s="56" t="s">
        <v>61</v>
      </c>
      <c r="AT66" s="55" t="s">
        <v>60</v>
      </c>
      <c r="AU66" s="45" t="s">
        <v>56</v>
      </c>
      <c r="AV66" s="63"/>
      <c r="AW66" s="63"/>
      <c r="AX66" s="56" t="s">
        <v>61</v>
      </c>
      <c r="AY66" s="45" t="s">
        <v>56</v>
      </c>
      <c r="AZ66" s="51" t="s">
        <v>25</v>
      </c>
      <c r="BA66" s="48" t="s">
        <v>24</v>
      </c>
      <c r="BB66" s="57" t="s">
        <v>62</v>
      </c>
      <c r="BC66" s="63"/>
      <c r="BD66" s="63"/>
      <c r="BE66" s="51" t="s">
        <v>25</v>
      </c>
      <c r="BF66" s="55" t="s">
        <v>60</v>
      </c>
      <c r="BG66" s="57" t="s">
        <v>62</v>
      </c>
      <c r="BH66" s="64" t="s">
        <v>20</v>
      </c>
      <c r="BI66" s="52" t="s">
        <v>26</v>
      </c>
      <c r="BJ66" s="63"/>
      <c r="BK66" s="63"/>
      <c r="BL66" s="41" t="s">
        <v>21</v>
      </c>
      <c r="BM66" s="48" t="s">
        <v>24</v>
      </c>
      <c r="BN66" s="52" t="s">
        <v>26</v>
      </c>
      <c r="BO66" s="65" t="s">
        <v>58</v>
      </c>
      <c r="BP66" s="43" t="s">
        <v>22</v>
      </c>
      <c r="BQ66" s="63"/>
      <c r="BR66" s="63"/>
      <c r="BS66" s="66" t="s">
        <v>59</v>
      </c>
      <c r="BT66" s="56" t="s">
        <v>61</v>
      </c>
      <c r="BU66" s="64" t="s">
        <v>20</v>
      </c>
      <c r="BV66" s="45" t="s">
        <v>56</v>
      </c>
      <c r="BW66" s="55" t="s">
        <v>60</v>
      </c>
      <c r="BX66" s="63"/>
      <c r="BY66" s="63"/>
      <c r="BZ66" s="48" t="s">
        <v>24</v>
      </c>
      <c r="CA66" s="51" t="s">
        <v>25</v>
      </c>
      <c r="CB66" s="65" t="s">
        <v>58</v>
      </c>
      <c r="CC66" s="56" t="s">
        <v>61</v>
      </c>
      <c r="CD66" s="51" t="s">
        <v>25</v>
      </c>
      <c r="CE66" s="63"/>
      <c r="CF66" s="63"/>
      <c r="CG66" s="57" t="s">
        <v>62</v>
      </c>
      <c r="CH66" s="57" t="s">
        <v>62</v>
      </c>
      <c r="CI66" s="41" t="s">
        <v>21</v>
      </c>
      <c r="CJ66" s="52" t="s">
        <v>26</v>
      </c>
      <c r="CK66" s="64" t="s">
        <v>20</v>
      </c>
      <c r="CL66" s="63"/>
      <c r="CM66" s="63"/>
      <c r="CN66" s="65" t="s">
        <v>58</v>
      </c>
      <c r="CO66" s="52" t="s">
        <v>26</v>
      </c>
      <c r="CP66" s="66" t="s">
        <v>59</v>
      </c>
      <c r="CQ66" s="41" t="s">
        <v>21</v>
      </c>
      <c r="CR66" s="66" t="s">
        <v>59</v>
      </c>
      <c r="CS66" s="63"/>
      <c r="CT66" s="63"/>
      <c r="CU66" s="43" t="s">
        <v>22</v>
      </c>
      <c r="CV66" s="64" t="s">
        <v>20</v>
      </c>
      <c r="CW66" s="43" t="s">
        <v>22</v>
      </c>
      <c r="CX66" s="55" t="s">
        <v>60</v>
      </c>
      <c r="CY66" s="45" t="s">
        <v>56</v>
      </c>
      <c r="CZ66" s="63"/>
      <c r="DA66" s="63"/>
      <c r="DB66" s="56" t="s">
        <v>61</v>
      </c>
      <c r="DC66" s="65" t="s">
        <v>58</v>
      </c>
      <c r="DD66" s="55" t="s">
        <v>60</v>
      </c>
      <c r="DE66" s="48" t="s">
        <v>24</v>
      </c>
      <c r="DF66" s="57" t="s">
        <v>62</v>
      </c>
      <c r="DG66" s="63"/>
      <c r="DH66" s="63"/>
      <c r="DI66" s="51" t="s">
        <v>25</v>
      </c>
      <c r="DJ66" s="41" t="s">
        <v>21</v>
      </c>
      <c r="DK66" s="45" t="s">
        <v>56</v>
      </c>
      <c r="DL66" s="64" t="s">
        <v>20</v>
      </c>
      <c r="DM66" s="52" t="s">
        <v>26</v>
      </c>
      <c r="DN66" s="63"/>
      <c r="DO66" s="63"/>
      <c r="DP66" s="41" t="s">
        <v>21</v>
      </c>
      <c r="DQ66" s="66" t="s">
        <v>59</v>
      </c>
      <c r="DR66" s="56" t="s">
        <v>61</v>
      </c>
      <c r="DS66" s="65" t="s">
        <v>58</v>
      </c>
      <c r="DT66" s="43" t="s">
        <v>22</v>
      </c>
      <c r="DU66" s="63"/>
      <c r="DV66" s="63"/>
      <c r="DW66" s="66" t="s">
        <v>59</v>
      </c>
      <c r="DX66" s="43" t="s">
        <v>22</v>
      </c>
      <c r="DY66" s="48" t="s">
        <v>24</v>
      </c>
      <c r="DZ66" s="45" t="s">
        <v>56</v>
      </c>
      <c r="EA66" s="55" t="s">
        <v>60</v>
      </c>
      <c r="EB66" s="63"/>
      <c r="EC66" s="63"/>
      <c r="ED66" s="48" t="s">
        <v>24</v>
      </c>
      <c r="EE66" s="55" t="s">
        <v>60</v>
      </c>
      <c r="EF66" s="57" t="s">
        <v>62</v>
      </c>
      <c r="EG66" s="56" t="s">
        <v>61</v>
      </c>
      <c r="EH66" s="51" t="s">
        <v>25</v>
      </c>
      <c r="EI66" s="63"/>
      <c r="EJ66" s="63"/>
      <c r="EK66" s="57" t="s">
        <v>62</v>
      </c>
      <c r="EL66" s="45" t="s">
        <v>56</v>
      </c>
      <c r="EM66" s="51" t="s">
        <v>25</v>
      </c>
      <c r="EN66" s="52" t="s">
        <v>26</v>
      </c>
      <c r="EO66" s="64" t="s">
        <v>20</v>
      </c>
      <c r="EP66" s="63"/>
      <c r="EQ66" s="63"/>
      <c r="ER66" s="65" t="s">
        <v>58</v>
      </c>
      <c r="ES66" s="56" t="s">
        <v>61</v>
      </c>
      <c r="ET66" s="64" t="s">
        <v>20</v>
      </c>
      <c r="EU66" s="41" t="s">
        <v>21</v>
      </c>
      <c r="EV66" s="66" t="s">
        <v>59</v>
      </c>
      <c r="EW66" s="63"/>
      <c r="EX66" s="63"/>
      <c r="EY66" s="43" t="s">
        <v>22</v>
      </c>
      <c r="EZ66" s="48" t="s">
        <v>24</v>
      </c>
      <c r="FA66" s="52" t="s">
        <v>26</v>
      </c>
      <c r="FB66" s="55" t="s">
        <v>60</v>
      </c>
      <c r="FC66" s="45" t="s">
        <v>56</v>
      </c>
      <c r="FD66" s="63"/>
      <c r="FE66" s="63"/>
      <c r="FF66" s="56" t="s">
        <v>61</v>
      </c>
      <c r="FG66" s="57" t="s">
        <v>62</v>
      </c>
      <c r="FH66" s="41" t="s">
        <v>21</v>
      </c>
      <c r="FI66" s="48" t="s">
        <v>24</v>
      </c>
      <c r="FJ66" s="57" t="s">
        <v>62</v>
      </c>
      <c r="FK66" s="63"/>
      <c r="FL66" s="63"/>
      <c r="FM66" s="51" t="s">
        <v>25</v>
      </c>
      <c r="FN66" s="51" t="s">
        <v>25</v>
      </c>
      <c r="FO66" s="65" t="s">
        <v>58</v>
      </c>
    </row>
    <row r="67" spans="1:171" ht="13.5">
      <c r="A67" s="48" t="s">
        <v>24</v>
      </c>
      <c r="B67" s="19">
        <f>COUNTIF(D66:FO74,"CONV")</f>
        <v>66</v>
      </c>
      <c r="C67" s="58"/>
      <c r="D67" s="41" t="s">
        <v>21</v>
      </c>
      <c r="E67" s="65" t="s">
        <v>58</v>
      </c>
      <c r="F67" s="63"/>
      <c r="G67" s="63"/>
      <c r="H67" s="43" t="s">
        <v>22</v>
      </c>
      <c r="I67" s="41" t="s">
        <v>21</v>
      </c>
      <c r="J67" s="45" t="s">
        <v>56</v>
      </c>
      <c r="K67" s="66" t="s">
        <v>59</v>
      </c>
      <c r="L67" s="45" t="s">
        <v>56</v>
      </c>
      <c r="M67" s="63"/>
      <c r="N67" s="63"/>
      <c r="O67" s="55" t="s">
        <v>60</v>
      </c>
      <c r="P67" s="65" t="s">
        <v>58</v>
      </c>
      <c r="Q67" s="55" t="s">
        <v>60</v>
      </c>
      <c r="R67" s="48" t="s">
        <v>24</v>
      </c>
      <c r="S67" s="56" t="s">
        <v>61</v>
      </c>
      <c r="T67" s="63"/>
      <c r="U67" s="63"/>
      <c r="V67" s="51" t="s">
        <v>25</v>
      </c>
      <c r="W67" s="43" t="s">
        <v>22</v>
      </c>
      <c r="X67" s="48" t="s">
        <v>24</v>
      </c>
      <c r="Y67" s="57" t="s">
        <v>62</v>
      </c>
      <c r="Z67" s="52" t="s">
        <v>26</v>
      </c>
      <c r="AA67" s="63"/>
      <c r="AB67" s="63"/>
      <c r="AC67" s="64" t="s">
        <v>20</v>
      </c>
      <c r="AD67" s="66" t="s">
        <v>59</v>
      </c>
      <c r="AE67" s="56" t="s">
        <v>61</v>
      </c>
      <c r="AF67" s="65" t="s">
        <v>58</v>
      </c>
      <c r="AG67" s="41" t="s">
        <v>21</v>
      </c>
      <c r="AH67" s="63"/>
      <c r="AI67" s="63"/>
      <c r="AJ67" s="66" t="s">
        <v>59</v>
      </c>
      <c r="AK67" s="45" t="s">
        <v>56</v>
      </c>
      <c r="AL67" s="51" t="s">
        <v>25</v>
      </c>
      <c r="AM67" s="43" t="s">
        <v>22</v>
      </c>
      <c r="AN67" s="55" t="s">
        <v>60</v>
      </c>
      <c r="AO67" s="63"/>
      <c r="AP67" s="63"/>
      <c r="AQ67" s="45" t="s">
        <v>56</v>
      </c>
      <c r="AR67" s="55" t="s">
        <v>60</v>
      </c>
      <c r="AS67" s="57" t="s">
        <v>62</v>
      </c>
      <c r="AT67" s="56" t="s">
        <v>61</v>
      </c>
      <c r="AU67" s="48" t="s">
        <v>24</v>
      </c>
      <c r="AV67" s="63"/>
      <c r="AW67" s="63"/>
      <c r="AX67" s="57" t="s">
        <v>62</v>
      </c>
      <c r="AY67" s="48" t="s">
        <v>24</v>
      </c>
      <c r="AZ67" s="52" t="s">
        <v>26</v>
      </c>
      <c r="BA67" s="51" t="s">
        <v>25</v>
      </c>
      <c r="BB67" s="64" t="s">
        <v>20</v>
      </c>
      <c r="BC67" s="63"/>
      <c r="BD67" s="63"/>
      <c r="BE67" s="52" t="s">
        <v>26</v>
      </c>
      <c r="BF67" s="56" t="s">
        <v>61</v>
      </c>
      <c r="BG67" s="64" t="s">
        <v>20</v>
      </c>
      <c r="BH67" s="41" t="s">
        <v>21</v>
      </c>
      <c r="BI67" s="65" t="s">
        <v>58</v>
      </c>
      <c r="BJ67" s="63"/>
      <c r="BK67" s="63"/>
      <c r="BL67" s="43" t="s">
        <v>22</v>
      </c>
      <c r="BM67" s="51" t="s">
        <v>25</v>
      </c>
      <c r="BN67" s="65" t="s">
        <v>58</v>
      </c>
      <c r="BO67" s="66" t="s">
        <v>59</v>
      </c>
      <c r="BP67" s="45" t="s">
        <v>56</v>
      </c>
      <c r="BQ67" s="63"/>
      <c r="BR67" s="63"/>
      <c r="BS67" s="55" t="s">
        <v>60</v>
      </c>
      <c r="BT67" s="57" t="s">
        <v>62</v>
      </c>
      <c r="BU67" s="41" t="s">
        <v>21</v>
      </c>
      <c r="BV67" s="48" t="s">
        <v>24</v>
      </c>
      <c r="BW67" s="56" t="s">
        <v>61</v>
      </c>
      <c r="BX67" s="63"/>
      <c r="BY67" s="63"/>
      <c r="BZ67" s="51" t="s">
        <v>25</v>
      </c>
      <c r="CA67" s="52" t="s">
        <v>26</v>
      </c>
      <c r="CB67" s="66" t="s">
        <v>59</v>
      </c>
      <c r="CC67" s="57" t="s">
        <v>62</v>
      </c>
      <c r="CD67" s="52" t="s">
        <v>26</v>
      </c>
      <c r="CE67" s="63"/>
      <c r="CF67" s="63"/>
      <c r="CG67" s="64" t="s">
        <v>20</v>
      </c>
      <c r="CH67" s="64" t="s">
        <v>20</v>
      </c>
      <c r="CI67" s="43" t="s">
        <v>22</v>
      </c>
      <c r="CJ67" s="65" t="s">
        <v>58</v>
      </c>
      <c r="CK67" s="41" t="s">
        <v>21</v>
      </c>
      <c r="CL67" s="63"/>
      <c r="CM67" s="63"/>
      <c r="CN67" s="66" t="s">
        <v>59</v>
      </c>
      <c r="CO67" s="65" t="s">
        <v>58</v>
      </c>
      <c r="CP67" s="55" t="s">
        <v>60</v>
      </c>
      <c r="CQ67" s="43" t="s">
        <v>22</v>
      </c>
      <c r="CR67" s="55" t="s">
        <v>60</v>
      </c>
      <c r="CS67" s="63"/>
      <c r="CT67" s="63"/>
      <c r="CU67" s="45" t="s">
        <v>56</v>
      </c>
      <c r="CV67" s="41" t="s">
        <v>21</v>
      </c>
      <c r="CW67" s="45" t="s">
        <v>56</v>
      </c>
      <c r="CX67" s="56" t="s">
        <v>61</v>
      </c>
      <c r="CY67" s="48" t="s">
        <v>24</v>
      </c>
      <c r="CZ67" s="63"/>
      <c r="DA67" s="63"/>
      <c r="DB67" s="57" t="s">
        <v>62</v>
      </c>
      <c r="DC67" s="66" t="s">
        <v>59</v>
      </c>
      <c r="DD67" s="56" t="s">
        <v>61</v>
      </c>
      <c r="DE67" s="51" t="s">
        <v>25</v>
      </c>
      <c r="DF67" s="64" t="s">
        <v>20</v>
      </c>
      <c r="DG67" s="63"/>
      <c r="DH67" s="63"/>
      <c r="DI67" s="52" t="s">
        <v>26</v>
      </c>
      <c r="DJ67" s="43" t="s">
        <v>22</v>
      </c>
      <c r="DK67" s="48" t="s">
        <v>24</v>
      </c>
      <c r="DL67" s="41" t="s">
        <v>21</v>
      </c>
      <c r="DM67" s="65" t="s">
        <v>58</v>
      </c>
      <c r="DN67" s="63"/>
      <c r="DO67" s="63"/>
      <c r="DP67" s="43" t="s">
        <v>22</v>
      </c>
      <c r="DQ67" s="55" t="s">
        <v>60</v>
      </c>
      <c r="DR67" s="57" t="s">
        <v>62</v>
      </c>
      <c r="DS67" s="66" t="s">
        <v>59</v>
      </c>
      <c r="DT67" s="45" t="s">
        <v>56</v>
      </c>
      <c r="DU67" s="63"/>
      <c r="DV67" s="63"/>
      <c r="DW67" s="55" t="s">
        <v>60</v>
      </c>
      <c r="DX67" s="45" t="s">
        <v>56</v>
      </c>
      <c r="DY67" s="51" t="s">
        <v>25</v>
      </c>
      <c r="DZ67" s="48" t="s">
        <v>24</v>
      </c>
      <c r="EA67" s="56" t="s">
        <v>61</v>
      </c>
      <c r="EB67" s="63"/>
      <c r="EC67" s="63"/>
      <c r="ED67" s="51" t="s">
        <v>25</v>
      </c>
      <c r="EE67" s="56" t="s">
        <v>61</v>
      </c>
      <c r="EF67" s="64" t="s">
        <v>20</v>
      </c>
      <c r="EG67" s="57" t="s">
        <v>62</v>
      </c>
      <c r="EH67" s="52" t="s">
        <v>26</v>
      </c>
      <c r="EI67" s="63"/>
      <c r="EJ67" s="63"/>
      <c r="EK67" s="64" t="s">
        <v>20</v>
      </c>
      <c r="EL67" s="48" t="s">
        <v>24</v>
      </c>
      <c r="EM67" s="52" t="s">
        <v>26</v>
      </c>
      <c r="EN67" s="65" t="s">
        <v>58</v>
      </c>
      <c r="EO67" s="41" t="s">
        <v>21</v>
      </c>
      <c r="EP67" s="63"/>
      <c r="EQ67" s="63"/>
      <c r="ER67" s="66" t="s">
        <v>59</v>
      </c>
      <c r="ES67" s="57" t="s">
        <v>62</v>
      </c>
      <c r="ET67" s="41" t="s">
        <v>21</v>
      </c>
      <c r="EU67" s="43" t="s">
        <v>22</v>
      </c>
      <c r="EV67" s="55" t="s">
        <v>60</v>
      </c>
      <c r="EW67" s="63"/>
      <c r="EX67" s="63"/>
      <c r="EY67" s="45" t="s">
        <v>56</v>
      </c>
      <c r="EZ67" s="51" t="s">
        <v>25</v>
      </c>
      <c r="FA67" s="65" t="s">
        <v>58</v>
      </c>
      <c r="FB67" s="56" t="s">
        <v>61</v>
      </c>
      <c r="FC67" s="48" t="s">
        <v>24</v>
      </c>
      <c r="FD67" s="63"/>
      <c r="FE67" s="63"/>
      <c r="FF67" s="57" t="s">
        <v>62</v>
      </c>
      <c r="FG67" s="64" t="s">
        <v>20</v>
      </c>
      <c r="FH67" s="43" t="s">
        <v>22</v>
      </c>
      <c r="FI67" s="51" t="s">
        <v>25</v>
      </c>
      <c r="FJ67" s="64" t="s">
        <v>20</v>
      </c>
      <c r="FK67" s="63"/>
      <c r="FL67" s="63"/>
      <c r="FM67" s="52" t="s">
        <v>26</v>
      </c>
      <c r="FN67" s="52" t="s">
        <v>26</v>
      </c>
      <c r="FO67" s="66" t="s">
        <v>59</v>
      </c>
    </row>
    <row r="68" spans="1:171" ht="13.5">
      <c r="A68" s="51" t="s">
        <v>25</v>
      </c>
      <c r="B68" s="19">
        <f>COUNTIF(D66:FO74,"PAN")</f>
        <v>66</v>
      </c>
      <c r="C68" s="58"/>
      <c r="D68" s="43" t="s">
        <v>22</v>
      </c>
      <c r="E68" s="66" t="s">
        <v>59</v>
      </c>
      <c r="F68" s="63"/>
      <c r="G68" s="63"/>
      <c r="H68" s="45" t="s">
        <v>56</v>
      </c>
      <c r="I68" s="43" t="s">
        <v>22</v>
      </c>
      <c r="J68" s="48" t="s">
        <v>24</v>
      </c>
      <c r="K68" s="55" t="s">
        <v>60</v>
      </c>
      <c r="L68" s="48" t="s">
        <v>24</v>
      </c>
      <c r="M68" s="63"/>
      <c r="N68" s="63"/>
      <c r="O68" s="56" t="s">
        <v>61</v>
      </c>
      <c r="P68" s="66" t="s">
        <v>59</v>
      </c>
      <c r="Q68" s="56" t="s">
        <v>61</v>
      </c>
      <c r="R68" s="51" t="s">
        <v>25</v>
      </c>
      <c r="S68" s="57" t="s">
        <v>62</v>
      </c>
      <c r="T68" s="63"/>
      <c r="U68" s="63"/>
      <c r="V68" s="52" t="s">
        <v>26</v>
      </c>
      <c r="W68" s="45" t="s">
        <v>56</v>
      </c>
      <c r="X68" s="51" t="s">
        <v>25</v>
      </c>
      <c r="Y68" s="64" t="s">
        <v>20</v>
      </c>
      <c r="Z68" s="68" t="s">
        <v>58</v>
      </c>
      <c r="AA68" s="63"/>
      <c r="AB68" s="63"/>
      <c r="AC68" s="41" t="s">
        <v>21</v>
      </c>
      <c r="AD68" s="55" t="s">
        <v>60</v>
      </c>
      <c r="AE68" s="57" t="s">
        <v>62</v>
      </c>
      <c r="AF68" s="66" t="s">
        <v>59</v>
      </c>
      <c r="AG68" s="43" t="s">
        <v>22</v>
      </c>
      <c r="AH68" s="63"/>
      <c r="AI68" s="63"/>
      <c r="AJ68" s="55" t="s">
        <v>60</v>
      </c>
      <c r="AK68" s="48" t="s">
        <v>24</v>
      </c>
      <c r="AL68" s="52" t="s">
        <v>26</v>
      </c>
      <c r="AM68" s="45" t="s">
        <v>56</v>
      </c>
      <c r="AN68" s="56" t="s">
        <v>61</v>
      </c>
      <c r="AO68" s="63"/>
      <c r="AP68" s="63"/>
      <c r="AQ68" s="48" t="s">
        <v>24</v>
      </c>
      <c r="AR68" s="56" t="s">
        <v>61</v>
      </c>
      <c r="AS68" s="64" t="s">
        <v>20</v>
      </c>
      <c r="AT68" s="57" t="s">
        <v>62</v>
      </c>
      <c r="AU68" s="51" t="s">
        <v>25</v>
      </c>
      <c r="AV68" s="63"/>
      <c r="AW68" s="63"/>
      <c r="AX68" s="64" t="s">
        <v>20</v>
      </c>
      <c r="AY68" s="51" t="s">
        <v>25</v>
      </c>
      <c r="AZ68" s="65" t="s">
        <v>58</v>
      </c>
      <c r="BA68" s="52" t="s">
        <v>26</v>
      </c>
      <c r="BB68" s="41" t="s">
        <v>21</v>
      </c>
      <c r="BC68" s="63"/>
      <c r="BD68" s="63"/>
      <c r="BE68" s="65" t="s">
        <v>58</v>
      </c>
      <c r="BF68" s="57" t="s">
        <v>62</v>
      </c>
      <c r="BG68" s="41" t="s">
        <v>21</v>
      </c>
      <c r="BH68" s="43" t="s">
        <v>22</v>
      </c>
      <c r="BI68" s="66" t="s">
        <v>59</v>
      </c>
      <c r="BJ68" s="63"/>
      <c r="BK68" s="63"/>
      <c r="BL68" s="45" t="s">
        <v>56</v>
      </c>
      <c r="BM68" s="52" t="s">
        <v>26</v>
      </c>
      <c r="BN68" s="66" t="s">
        <v>59</v>
      </c>
      <c r="BO68" s="55" t="s">
        <v>60</v>
      </c>
      <c r="BP68" s="48" t="s">
        <v>24</v>
      </c>
      <c r="BQ68" s="63"/>
      <c r="BR68" s="63"/>
      <c r="BS68" s="56" t="s">
        <v>61</v>
      </c>
      <c r="BT68" s="64" t="s">
        <v>20</v>
      </c>
      <c r="BU68" s="43" t="s">
        <v>22</v>
      </c>
      <c r="BV68" s="51" t="s">
        <v>25</v>
      </c>
      <c r="BW68" s="57" t="s">
        <v>62</v>
      </c>
      <c r="BX68" s="63"/>
      <c r="BY68" s="63"/>
      <c r="BZ68" s="52" t="s">
        <v>26</v>
      </c>
      <c r="CA68" s="65" t="s">
        <v>58</v>
      </c>
      <c r="CB68" s="55" t="s">
        <v>60</v>
      </c>
      <c r="CC68" s="64" t="s">
        <v>20</v>
      </c>
      <c r="CD68" s="68" t="s">
        <v>58</v>
      </c>
      <c r="CE68" s="63"/>
      <c r="CF68" s="63"/>
      <c r="CG68" s="41" t="s">
        <v>21</v>
      </c>
      <c r="CH68" s="41" t="s">
        <v>21</v>
      </c>
      <c r="CI68" s="45" t="s">
        <v>56</v>
      </c>
      <c r="CJ68" s="66" t="s">
        <v>59</v>
      </c>
      <c r="CK68" s="43" t="s">
        <v>22</v>
      </c>
      <c r="CL68" s="63"/>
      <c r="CM68" s="63"/>
      <c r="CN68" s="55" t="s">
        <v>60</v>
      </c>
      <c r="CO68" s="66" t="s">
        <v>59</v>
      </c>
      <c r="CP68" s="56" t="s">
        <v>61</v>
      </c>
      <c r="CQ68" s="45" t="s">
        <v>56</v>
      </c>
      <c r="CR68" s="56" t="s">
        <v>61</v>
      </c>
      <c r="CS68" s="63"/>
      <c r="CT68" s="63"/>
      <c r="CU68" s="48" t="s">
        <v>24</v>
      </c>
      <c r="CV68" s="43" t="s">
        <v>22</v>
      </c>
      <c r="CW68" s="48" t="s">
        <v>24</v>
      </c>
      <c r="CX68" s="57" t="s">
        <v>62</v>
      </c>
      <c r="CY68" s="51" t="s">
        <v>25</v>
      </c>
      <c r="CZ68" s="63"/>
      <c r="DA68" s="63"/>
      <c r="DB68" s="64" t="s">
        <v>20</v>
      </c>
      <c r="DC68" s="55" t="s">
        <v>60</v>
      </c>
      <c r="DD68" s="57" t="s">
        <v>62</v>
      </c>
      <c r="DE68" s="52" t="s">
        <v>26</v>
      </c>
      <c r="DF68" s="41" t="s">
        <v>21</v>
      </c>
      <c r="DG68" s="63"/>
      <c r="DH68" s="63"/>
      <c r="DI68" s="65" t="s">
        <v>58</v>
      </c>
      <c r="DJ68" s="45" t="s">
        <v>56</v>
      </c>
      <c r="DK68" s="51" t="s">
        <v>25</v>
      </c>
      <c r="DL68" s="43" t="s">
        <v>22</v>
      </c>
      <c r="DM68" s="66" t="s">
        <v>59</v>
      </c>
      <c r="DN68" s="63"/>
      <c r="DO68" s="63"/>
      <c r="DP68" s="45" t="s">
        <v>56</v>
      </c>
      <c r="DQ68" s="56" t="s">
        <v>61</v>
      </c>
      <c r="DR68" s="64" t="s">
        <v>20</v>
      </c>
      <c r="DS68" s="55" t="s">
        <v>60</v>
      </c>
      <c r="DT68" s="48" t="s">
        <v>24</v>
      </c>
      <c r="DU68" s="63"/>
      <c r="DV68" s="63"/>
      <c r="DW68" s="56" t="s">
        <v>61</v>
      </c>
      <c r="DX68" s="48" t="s">
        <v>24</v>
      </c>
      <c r="DY68" s="52" t="s">
        <v>26</v>
      </c>
      <c r="DZ68" s="51" t="s">
        <v>25</v>
      </c>
      <c r="EA68" s="57" t="s">
        <v>62</v>
      </c>
      <c r="EB68" s="63"/>
      <c r="EC68" s="63"/>
      <c r="ED68" s="52" t="s">
        <v>26</v>
      </c>
      <c r="EE68" s="57" t="s">
        <v>62</v>
      </c>
      <c r="EF68" s="41" t="s">
        <v>21</v>
      </c>
      <c r="EG68" s="64" t="s">
        <v>20</v>
      </c>
      <c r="EH68" s="68" t="s">
        <v>58</v>
      </c>
      <c r="EI68" s="63"/>
      <c r="EJ68" s="63"/>
      <c r="EK68" s="41" t="s">
        <v>21</v>
      </c>
      <c r="EL68" s="51" t="s">
        <v>25</v>
      </c>
      <c r="EM68" s="65" t="s">
        <v>58</v>
      </c>
      <c r="EN68" s="66" t="s">
        <v>59</v>
      </c>
      <c r="EO68" s="43" t="s">
        <v>22</v>
      </c>
      <c r="EP68" s="63"/>
      <c r="EQ68" s="63"/>
      <c r="ER68" s="55" t="s">
        <v>60</v>
      </c>
      <c r="ES68" s="64" t="s">
        <v>20</v>
      </c>
      <c r="ET68" s="43" t="s">
        <v>22</v>
      </c>
      <c r="EU68" s="45" t="s">
        <v>56</v>
      </c>
      <c r="EV68" s="56" t="s">
        <v>61</v>
      </c>
      <c r="EW68" s="63"/>
      <c r="EX68" s="63"/>
      <c r="EY68" s="48" t="s">
        <v>24</v>
      </c>
      <c r="EZ68" s="52" t="s">
        <v>26</v>
      </c>
      <c r="FA68" s="66" t="s">
        <v>59</v>
      </c>
      <c r="FB68" s="57" t="s">
        <v>62</v>
      </c>
      <c r="FC68" s="51" t="s">
        <v>25</v>
      </c>
      <c r="FD68" s="63"/>
      <c r="FE68" s="63"/>
      <c r="FF68" s="64" t="s">
        <v>20</v>
      </c>
      <c r="FG68" s="41" t="s">
        <v>21</v>
      </c>
      <c r="FH68" s="45" t="s">
        <v>56</v>
      </c>
      <c r="FI68" s="52" t="s">
        <v>26</v>
      </c>
      <c r="FJ68" s="41" t="s">
        <v>21</v>
      </c>
      <c r="FK68" s="63"/>
      <c r="FL68" s="63"/>
      <c r="FM68" s="65" t="s">
        <v>58</v>
      </c>
      <c r="FN68" s="72" t="s">
        <v>58</v>
      </c>
      <c r="FO68" s="55" t="s">
        <v>60</v>
      </c>
    </row>
    <row r="69" spans="1:171" ht="13.5">
      <c r="A69" s="52" t="s">
        <v>26</v>
      </c>
      <c r="B69" s="19">
        <f>COUNTIF(D66:FO74,"PVEM")</f>
        <v>66</v>
      </c>
      <c r="C69" s="58"/>
      <c r="D69" s="45" t="s">
        <v>56</v>
      </c>
      <c r="E69" s="55" t="s">
        <v>60</v>
      </c>
      <c r="F69" s="63"/>
      <c r="G69" s="63"/>
      <c r="H69" s="48" t="s">
        <v>24</v>
      </c>
      <c r="I69" s="45" t="s">
        <v>56</v>
      </c>
      <c r="J69" s="51" t="s">
        <v>25</v>
      </c>
      <c r="K69" s="56" t="s">
        <v>61</v>
      </c>
      <c r="L69" s="51" t="s">
        <v>25</v>
      </c>
      <c r="M69" s="63"/>
      <c r="N69" s="63"/>
      <c r="O69" s="57" t="s">
        <v>62</v>
      </c>
      <c r="P69" s="55" t="s">
        <v>60</v>
      </c>
      <c r="Q69" s="57" t="s">
        <v>62</v>
      </c>
      <c r="R69" s="52" t="s">
        <v>26</v>
      </c>
      <c r="S69" s="64" t="s">
        <v>20</v>
      </c>
      <c r="T69" s="63"/>
      <c r="U69" s="63"/>
      <c r="V69" s="65" t="s">
        <v>58</v>
      </c>
      <c r="W69" s="48" t="s">
        <v>24</v>
      </c>
      <c r="X69" s="52" t="s">
        <v>26</v>
      </c>
      <c r="Y69" s="41" t="s">
        <v>21</v>
      </c>
      <c r="Z69" s="66" t="s">
        <v>59</v>
      </c>
      <c r="AA69" s="63"/>
      <c r="AB69" s="63"/>
      <c r="AC69" s="43" t="s">
        <v>22</v>
      </c>
      <c r="AD69" s="56" t="s">
        <v>61</v>
      </c>
      <c r="AE69" s="64" t="s">
        <v>20</v>
      </c>
      <c r="AF69" s="55" t="s">
        <v>60</v>
      </c>
      <c r="AG69" s="45" t="s">
        <v>56</v>
      </c>
      <c r="AH69" s="63"/>
      <c r="AI69" s="63"/>
      <c r="AJ69" s="56" t="s">
        <v>61</v>
      </c>
      <c r="AK69" s="51" t="s">
        <v>25</v>
      </c>
      <c r="AL69" s="65" t="s">
        <v>58</v>
      </c>
      <c r="AM69" s="48" t="s">
        <v>24</v>
      </c>
      <c r="AN69" s="57" t="s">
        <v>62</v>
      </c>
      <c r="AO69" s="63"/>
      <c r="AP69" s="63"/>
      <c r="AQ69" s="51" t="s">
        <v>25</v>
      </c>
      <c r="AR69" s="57" t="s">
        <v>62</v>
      </c>
      <c r="AS69" s="41" t="s">
        <v>21</v>
      </c>
      <c r="AT69" s="64" t="s">
        <v>20</v>
      </c>
      <c r="AU69" s="52" t="s">
        <v>26</v>
      </c>
      <c r="AV69" s="63"/>
      <c r="AW69" s="63"/>
      <c r="AX69" s="41" t="s">
        <v>21</v>
      </c>
      <c r="AY69" s="52" t="s">
        <v>26</v>
      </c>
      <c r="AZ69" s="66" t="s">
        <v>59</v>
      </c>
      <c r="BA69" s="65" t="s">
        <v>58</v>
      </c>
      <c r="BB69" s="43" t="s">
        <v>22</v>
      </c>
      <c r="BC69" s="63"/>
      <c r="BD69" s="63"/>
      <c r="BE69" s="66" t="s">
        <v>59</v>
      </c>
      <c r="BF69" s="64" t="s">
        <v>20</v>
      </c>
      <c r="BG69" s="43" t="s">
        <v>22</v>
      </c>
      <c r="BH69" s="45" t="s">
        <v>56</v>
      </c>
      <c r="BI69" s="55" t="s">
        <v>60</v>
      </c>
      <c r="BJ69" s="63"/>
      <c r="BK69" s="63"/>
      <c r="BL69" s="48" t="s">
        <v>24</v>
      </c>
      <c r="BM69" s="65" t="s">
        <v>58</v>
      </c>
      <c r="BN69" s="55" t="s">
        <v>60</v>
      </c>
      <c r="BO69" s="56" t="s">
        <v>61</v>
      </c>
      <c r="BP69" s="51" t="s">
        <v>25</v>
      </c>
      <c r="BQ69" s="63"/>
      <c r="BR69" s="63"/>
      <c r="BS69" s="57" t="s">
        <v>62</v>
      </c>
      <c r="BT69" s="41" t="s">
        <v>21</v>
      </c>
      <c r="BU69" s="45" t="s">
        <v>56</v>
      </c>
      <c r="BV69" s="52" t="s">
        <v>26</v>
      </c>
      <c r="BW69" s="64" t="s">
        <v>20</v>
      </c>
      <c r="BX69" s="63"/>
      <c r="BY69" s="63"/>
      <c r="BZ69" s="65" t="s">
        <v>58</v>
      </c>
      <c r="CA69" s="66" t="s">
        <v>59</v>
      </c>
      <c r="CB69" s="56" t="s">
        <v>61</v>
      </c>
      <c r="CC69" s="41" t="s">
        <v>21</v>
      </c>
      <c r="CD69" s="66" t="s">
        <v>59</v>
      </c>
      <c r="CE69" s="63"/>
      <c r="CF69" s="63"/>
      <c r="CG69" s="43" t="s">
        <v>22</v>
      </c>
      <c r="CH69" s="43" t="s">
        <v>22</v>
      </c>
      <c r="CI69" s="48" t="s">
        <v>24</v>
      </c>
      <c r="CJ69" s="55" t="s">
        <v>60</v>
      </c>
      <c r="CK69" s="45" t="s">
        <v>56</v>
      </c>
      <c r="CL69" s="63"/>
      <c r="CM69" s="63"/>
      <c r="CN69" s="56" t="s">
        <v>61</v>
      </c>
      <c r="CO69" s="55" t="s">
        <v>60</v>
      </c>
      <c r="CP69" s="57" t="s">
        <v>62</v>
      </c>
      <c r="CQ69" s="48" t="s">
        <v>24</v>
      </c>
      <c r="CR69" s="57" t="s">
        <v>62</v>
      </c>
      <c r="CS69" s="63"/>
      <c r="CT69" s="63"/>
      <c r="CU69" s="51" t="s">
        <v>25</v>
      </c>
      <c r="CV69" s="45" t="s">
        <v>56</v>
      </c>
      <c r="CW69" s="51" t="s">
        <v>25</v>
      </c>
      <c r="CX69" s="64" t="s">
        <v>20</v>
      </c>
      <c r="CY69" s="52" t="s">
        <v>26</v>
      </c>
      <c r="CZ69" s="63"/>
      <c r="DA69" s="63"/>
      <c r="DB69" s="41" t="s">
        <v>21</v>
      </c>
      <c r="DC69" s="56" t="s">
        <v>61</v>
      </c>
      <c r="DD69" s="64" t="s">
        <v>20</v>
      </c>
      <c r="DE69" s="65" t="s">
        <v>58</v>
      </c>
      <c r="DF69" s="43" t="s">
        <v>22</v>
      </c>
      <c r="DG69" s="63"/>
      <c r="DH69" s="63"/>
      <c r="DI69" s="66" t="s">
        <v>59</v>
      </c>
      <c r="DJ69" s="48" t="s">
        <v>24</v>
      </c>
      <c r="DK69" s="52" t="s">
        <v>26</v>
      </c>
      <c r="DL69" s="45" t="s">
        <v>56</v>
      </c>
      <c r="DM69" s="55" t="s">
        <v>60</v>
      </c>
      <c r="DN69" s="63"/>
      <c r="DO69" s="63"/>
      <c r="DP69" s="48" t="s">
        <v>24</v>
      </c>
      <c r="DQ69" s="57" t="s">
        <v>62</v>
      </c>
      <c r="DR69" s="41" t="s">
        <v>21</v>
      </c>
      <c r="DS69" s="56" t="s">
        <v>61</v>
      </c>
      <c r="DT69" s="51" t="s">
        <v>25</v>
      </c>
      <c r="DU69" s="63"/>
      <c r="DV69" s="63"/>
      <c r="DW69" s="57" t="s">
        <v>62</v>
      </c>
      <c r="DX69" s="51" t="s">
        <v>25</v>
      </c>
      <c r="DY69" s="65" t="s">
        <v>58</v>
      </c>
      <c r="DZ69" s="52" t="s">
        <v>26</v>
      </c>
      <c r="EA69" s="64" t="s">
        <v>20</v>
      </c>
      <c r="EB69" s="63"/>
      <c r="EC69" s="63"/>
      <c r="ED69" s="65" t="s">
        <v>58</v>
      </c>
      <c r="EE69" s="64" t="s">
        <v>20</v>
      </c>
      <c r="EF69" s="43" t="s">
        <v>22</v>
      </c>
      <c r="EG69" s="41" t="s">
        <v>21</v>
      </c>
      <c r="EH69" s="66" t="s">
        <v>59</v>
      </c>
      <c r="EI69" s="63"/>
      <c r="EJ69" s="63"/>
      <c r="EK69" s="43" t="s">
        <v>22</v>
      </c>
      <c r="EL69" s="52" t="s">
        <v>26</v>
      </c>
      <c r="EM69" s="66" t="s">
        <v>59</v>
      </c>
      <c r="EN69" s="55" t="s">
        <v>60</v>
      </c>
      <c r="EO69" s="45" t="s">
        <v>56</v>
      </c>
      <c r="EP69" s="63"/>
      <c r="EQ69" s="63"/>
      <c r="ER69" s="56" t="s">
        <v>61</v>
      </c>
      <c r="ES69" s="41" t="s">
        <v>21</v>
      </c>
      <c r="ET69" s="45" t="s">
        <v>56</v>
      </c>
      <c r="EU69" s="48" t="s">
        <v>24</v>
      </c>
      <c r="EV69" s="57" t="s">
        <v>62</v>
      </c>
      <c r="EW69" s="63"/>
      <c r="EX69" s="63"/>
      <c r="EY69" s="51" t="s">
        <v>25</v>
      </c>
      <c r="EZ69" s="65" t="s">
        <v>58</v>
      </c>
      <c r="FA69" s="55" t="s">
        <v>60</v>
      </c>
      <c r="FB69" s="64" t="s">
        <v>20</v>
      </c>
      <c r="FC69" s="52" t="s">
        <v>26</v>
      </c>
      <c r="FD69" s="63"/>
      <c r="FE69" s="63"/>
      <c r="FF69" s="41" t="s">
        <v>21</v>
      </c>
      <c r="FG69" s="43" t="s">
        <v>22</v>
      </c>
      <c r="FH69" s="48" t="s">
        <v>24</v>
      </c>
      <c r="FI69" s="65" t="s">
        <v>58</v>
      </c>
      <c r="FJ69" s="43" t="s">
        <v>22</v>
      </c>
      <c r="FK69" s="63"/>
      <c r="FL69" s="63"/>
      <c r="FM69" s="66" t="s">
        <v>59</v>
      </c>
      <c r="FN69" s="73" t="s">
        <v>59</v>
      </c>
      <c r="FO69" s="56" t="s">
        <v>61</v>
      </c>
    </row>
    <row r="70" spans="1:171" ht="13.5">
      <c r="A70" s="53" t="s">
        <v>58</v>
      </c>
      <c r="B70" s="19">
        <f>COUNTIF(D66:FO74,"PL1")</f>
        <v>66</v>
      </c>
      <c r="C70" s="58"/>
      <c r="D70" s="48" t="s">
        <v>24</v>
      </c>
      <c r="E70" s="56" t="s">
        <v>61</v>
      </c>
      <c r="F70" s="63"/>
      <c r="G70" s="63"/>
      <c r="H70" s="51" t="s">
        <v>25</v>
      </c>
      <c r="I70" s="48" t="s">
        <v>24</v>
      </c>
      <c r="J70" s="52" t="s">
        <v>26</v>
      </c>
      <c r="K70" s="57" t="s">
        <v>62</v>
      </c>
      <c r="L70" s="52" t="s">
        <v>26</v>
      </c>
      <c r="M70" s="63"/>
      <c r="N70" s="63"/>
      <c r="O70" s="64" t="s">
        <v>20</v>
      </c>
      <c r="P70" s="56" t="s">
        <v>61</v>
      </c>
      <c r="Q70" s="64" t="s">
        <v>20</v>
      </c>
      <c r="R70" s="65" t="s">
        <v>58</v>
      </c>
      <c r="S70" s="41" t="s">
        <v>21</v>
      </c>
      <c r="T70" s="63"/>
      <c r="U70" s="63"/>
      <c r="V70" s="66" t="s">
        <v>59</v>
      </c>
      <c r="W70" s="51" t="s">
        <v>25</v>
      </c>
      <c r="X70" s="65" t="s">
        <v>58</v>
      </c>
      <c r="Y70" s="43" t="s">
        <v>22</v>
      </c>
      <c r="Z70" s="55" t="s">
        <v>60</v>
      </c>
      <c r="AA70" s="63"/>
      <c r="AB70" s="63"/>
      <c r="AC70" s="45" t="s">
        <v>56</v>
      </c>
      <c r="AD70" s="57" t="s">
        <v>62</v>
      </c>
      <c r="AE70" s="41" t="s">
        <v>21</v>
      </c>
      <c r="AF70" s="56" t="s">
        <v>61</v>
      </c>
      <c r="AG70" s="48" t="s">
        <v>24</v>
      </c>
      <c r="AH70" s="63"/>
      <c r="AI70" s="63"/>
      <c r="AJ70" s="57" t="s">
        <v>62</v>
      </c>
      <c r="AK70" s="52" t="s">
        <v>26</v>
      </c>
      <c r="AL70" s="66" t="s">
        <v>59</v>
      </c>
      <c r="AM70" s="51" t="s">
        <v>25</v>
      </c>
      <c r="AN70" s="64" t="s">
        <v>20</v>
      </c>
      <c r="AO70" s="63"/>
      <c r="AP70" s="63"/>
      <c r="AQ70" s="52" t="s">
        <v>26</v>
      </c>
      <c r="AR70" s="64" t="s">
        <v>20</v>
      </c>
      <c r="AS70" s="43" t="s">
        <v>22</v>
      </c>
      <c r="AT70" s="41" t="s">
        <v>21</v>
      </c>
      <c r="AU70" s="68" t="s">
        <v>58</v>
      </c>
      <c r="AV70" s="63"/>
      <c r="AW70" s="63"/>
      <c r="AX70" s="43" t="s">
        <v>22</v>
      </c>
      <c r="AY70" s="65" t="s">
        <v>58</v>
      </c>
      <c r="AZ70" s="55" t="s">
        <v>60</v>
      </c>
      <c r="BA70" s="66" t="s">
        <v>59</v>
      </c>
      <c r="BB70" s="45" t="s">
        <v>56</v>
      </c>
      <c r="BC70" s="63"/>
      <c r="BD70" s="63"/>
      <c r="BE70" s="55" t="s">
        <v>60</v>
      </c>
      <c r="BF70" s="41" t="s">
        <v>21</v>
      </c>
      <c r="BG70" s="45" t="s">
        <v>56</v>
      </c>
      <c r="BH70" s="48" t="s">
        <v>24</v>
      </c>
      <c r="BI70" s="56" t="s">
        <v>61</v>
      </c>
      <c r="BJ70" s="63"/>
      <c r="BK70" s="63"/>
      <c r="BL70" s="51" t="s">
        <v>25</v>
      </c>
      <c r="BM70" s="66" t="s">
        <v>59</v>
      </c>
      <c r="BN70" s="56" t="s">
        <v>61</v>
      </c>
      <c r="BO70" s="57" t="s">
        <v>62</v>
      </c>
      <c r="BP70" s="52" t="s">
        <v>26</v>
      </c>
      <c r="BQ70" s="63"/>
      <c r="BR70" s="63"/>
      <c r="BS70" s="64" t="s">
        <v>20</v>
      </c>
      <c r="BT70" s="43" t="s">
        <v>22</v>
      </c>
      <c r="BU70" s="48" t="s">
        <v>24</v>
      </c>
      <c r="BV70" s="65" t="s">
        <v>58</v>
      </c>
      <c r="BW70" s="41" t="s">
        <v>21</v>
      </c>
      <c r="BX70" s="63"/>
      <c r="BY70" s="63"/>
      <c r="BZ70" s="66" t="s">
        <v>59</v>
      </c>
      <c r="CA70" s="55" t="s">
        <v>60</v>
      </c>
      <c r="CB70" s="57" t="s">
        <v>62</v>
      </c>
      <c r="CC70" s="43" t="s">
        <v>22</v>
      </c>
      <c r="CD70" s="55" t="s">
        <v>60</v>
      </c>
      <c r="CE70" s="63"/>
      <c r="CF70" s="63"/>
      <c r="CG70" s="45" t="s">
        <v>56</v>
      </c>
      <c r="CH70" s="45" t="s">
        <v>56</v>
      </c>
      <c r="CI70" s="51" t="s">
        <v>25</v>
      </c>
      <c r="CJ70" s="56" t="s">
        <v>61</v>
      </c>
      <c r="CK70" s="48" t="s">
        <v>24</v>
      </c>
      <c r="CL70" s="63"/>
      <c r="CM70" s="63"/>
      <c r="CN70" s="57" t="s">
        <v>62</v>
      </c>
      <c r="CO70" s="56" t="s">
        <v>61</v>
      </c>
      <c r="CP70" s="64" t="s">
        <v>20</v>
      </c>
      <c r="CQ70" s="51" t="s">
        <v>25</v>
      </c>
      <c r="CR70" s="64" t="s">
        <v>20</v>
      </c>
      <c r="CS70" s="63"/>
      <c r="CT70" s="63"/>
      <c r="CU70" s="52" t="s">
        <v>26</v>
      </c>
      <c r="CV70" s="48" t="s">
        <v>24</v>
      </c>
      <c r="CW70" s="52" t="s">
        <v>26</v>
      </c>
      <c r="CX70" s="41" t="s">
        <v>21</v>
      </c>
      <c r="CY70" s="68" t="s">
        <v>58</v>
      </c>
      <c r="CZ70" s="63"/>
      <c r="DA70" s="63"/>
      <c r="DB70" s="43" t="s">
        <v>22</v>
      </c>
      <c r="DC70" s="57" t="s">
        <v>62</v>
      </c>
      <c r="DD70" s="41" t="s">
        <v>21</v>
      </c>
      <c r="DE70" s="66" t="s">
        <v>59</v>
      </c>
      <c r="DF70" s="45" t="s">
        <v>56</v>
      </c>
      <c r="DG70" s="63"/>
      <c r="DH70" s="63"/>
      <c r="DI70" s="55" t="s">
        <v>60</v>
      </c>
      <c r="DJ70" s="51" t="s">
        <v>25</v>
      </c>
      <c r="DK70" s="65" t="s">
        <v>58</v>
      </c>
      <c r="DL70" s="48" t="s">
        <v>24</v>
      </c>
      <c r="DM70" s="56" t="s">
        <v>61</v>
      </c>
      <c r="DN70" s="63"/>
      <c r="DO70" s="63"/>
      <c r="DP70" s="51" t="s">
        <v>25</v>
      </c>
      <c r="DQ70" s="64" t="s">
        <v>20</v>
      </c>
      <c r="DR70" s="43" t="s">
        <v>22</v>
      </c>
      <c r="DS70" s="57" t="s">
        <v>62</v>
      </c>
      <c r="DT70" s="52" t="s">
        <v>26</v>
      </c>
      <c r="DU70" s="63"/>
      <c r="DV70" s="63"/>
      <c r="DW70" s="64" t="s">
        <v>20</v>
      </c>
      <c r="DX70" s="52" t="s">
        <v>26</v>
      </c>
      <c r="DY70" s="66" t="s">
        <v>59</v>
      </c>
      <c r="DZ70" s="65" t="s">
        <v>58</v>
      </c>
      <c r="EA70" s="41" t="s">
        <v>21</v>
      </c>
      <c r="EB70" s="63"/>
      <c r="EC70" s="63"/>
      <c r="ED70" s="66" t="s">
        <v>59</v>
      </c>
      <c r="EE70" s="41" t="s">
        <v>21</v>
      </c>
      <c r="EF70" s="45" t="s">
        <v>56</v>
      </c>
      <c r="EG70" s="43" t="s">
        <v>22</v>
      </c>
      <c r="EH70" s="55" t="s">
        <v>60</v>
      </c>
      <c r="EI70" s="63"/>
      <c r="EJ70" s="63"/>
      <c r="EK70" s="45" t="s">
        <v>56</v>
      </c>
      <c r="EL70" s="65" t="s">
        <v>58</v>
      </c>
      <c r="EM70" s="55" t="s">
        <v>60</v>
      </c>
      <c r="EN70" s="56" t="s">
        <v>61</v>
      </c>
      <c r="EO70" s="48" t="s">
        <v>24</v>
      </c>
      <c r="EP70" s="63"/>
      <c r="EQ70" s="63"/>
      <c r="ER70" s="57" t="s">
        <v>62</v>
      </c>
      <c r="ES70" s="43" t="s">
        <v>22</v>
      </c>
      <c r="ET70" s="48" t="s">
        <v>24</v>
      </c>
      <c r="EU70" s="51" t="s">
        <v>25</v>
      </c>
      <c r="EV70" s="64" t="s">
        <v>20</v>
      </c>
      <c r="EW70" s="63"/>
      <c r="EX70" s="63"/>
      <c r="EY70" s="52" t="s">
        <v>26</v>
      </c>
      <c r="EZ70" s="66" t="s">
        <v>59</v>
      </c>
      <c r="FA70" s="56" t="s">
        <v>61</v>
      </c>
      <c r="FB70" s="41" t="s">
        <v>21</v>
      </c>
      <c r="FC70" s="68" t="s">
        <v>58</v>
      </c>
      <c r="FD70" s="63"/>
      <c r="FE70" s="63"/>
      <c r="FF70" s="43" t="s">
        <v>22</v>
      </c>
      <c r="FG70" s="45" t="s">
        <v>56</v>
      </c>
      <c r="FH70" s="51" t="s">
        <v>25</v>
      </c>
      <c r="FI70" s="66" t="s">
        <v>59</v>
      </c>
      <c r="FJ70" s="45" t="s">
        <v>56</v>
      </c>
      <c r="FK70" s="63"/>
      <c r="FL70" s="63"/>
      <c r="FM70" s="55" t="s">
        <v>60</v>
      </c>
      <c r="FN70" s="55" t="s">
        <v>60</v>
      </c>
      <c r="FO70" s="57" t="s">
        <v>62</v>
      </c>
    </row>
    <row r="71" spans="1:171" ht="13.5">
      <c r="A71" s="54" t="s">
        <v>59</v>
      </c>
      <c r="B71" s="19">
        <f>COUNTIF(D66:FO74,"PL2")</f>
        <v>66</v>
      </c>
      <c r="C71" s="58"/>
      <c r="D71" s="51" t="s">
        <v>25</v>
      </c>
      <c r="E71" s="57" t="s">
        <v>62</v>
      </c>
      <c r="F71" s="63"/>
      <c r="G71" s="63"/>
      <c r="H71" s="52" t="s">
        <v>26</v>
      </c>
      <c r="I71" s="51" t="s">
        <v>25</v>
      </c>
      <c r="J71" s="65" t="s">
        <v>58</v>
      </c>
      <c r="K71" s="64" t="s">
        <v>20</v>
      </c>
      <c r="L71" s="65" t="s">
        <v>58</v>
      </c>
      <c r="M71" s="63"/>
      <c r="N71" s="63"/>
      <c r="O71" s="41" t="s">
        <v>21</v>
      </c>
      <c r="P71" s="57" t="s">
        <v>62</v>
      </c>
      <c r="Q71" s="41" t="s">
        <v>21</v>
      </c>
      <c r="R71" s="66" t="s">
        <v>59</v>
      </c>
      <c r="S71" s="43" t="s">
        <v>22</v>
      </c>
      <c r="T71" s="63"/>
      <c r="U71" s="63"/>
      <c r="V71" s="55" t="s">
        <v>60</v>
      </c>
      <c r="W71" s="52" t="s">
        <v>26</v>
      </c>
      <c r="X71" s="66" t="s">
        <v>59</v>
      </c>
      <c r="Y71" s="45" t="s">
        <v>56</v>
      </c>
      <c r="Z71" s="56" t="s">
        <v>61</v>
      </c>
      <c r="AA71" s="63"/>
      <c r="AB71" s="63"/>
      <c r="AC71" s="48" t="s">
        <v>24</v>
      </c>
      <c r="AD71" s="64" t="s">
        <v>20</v>
      </c>
      <c r="AE71" s="43" t="s">
        <v>22</v>
      </c>
      <c r="AF71" s="57" t="s">
        <v>62</v>
      </c>
      <c r="AG71" s="51" t="s">
        <v>25</v>
      </c>
      <c r="AH71" s="63"/>
      <c r="AI71" s="63"/>
      <c r="AJ71" s="64" t="s">
        <v>20</v>
      </c>
      <c r="AK71" s="65" t="s">
        <v>58</v>
      </c>
      <c r="AL71" s="55" t="s">
        <v>60</v>
      </c>
      <c r="AM71" s="52" t="s">
        <v>26</v>
      </c>
      <c r="AN71" s="41" t="s">
        <v>21</v>
      </c>
      <c r="AO71" s="63"/>
      <c r="AP71" s="63"/>
      <c r="AQ71" s="65" t="s">
        <v>58</v>
      </c>
      <c r="AR71" s="41" t="s">
        <v>21</v>
      </c>
      <c r="AS71" s="45" t="s">
        <v>56</v>
      </c>
      <c r="AT71" s="43" t="s">
        <v>22</v>
      </c>
      <c r="AU71" s="66" t="s">
        <v>59</v>
      </c>
      <c r="AV71" s="63"/>
      <c r="AW71" s="63"/>
      <c r="AX71" s="45" t="s">
        <v>56</v>
      </c>
      <c r="AY71" s="66" t="s">
        <v>59</v>
      </c>
      <c r="AZ71" s="56" t="s">
        <v>61</v>
      </c>
      <c r="BA71" s="55" t="s">
        <v>60</v>
      </c>
      <c r="BB71" s="48" t="s">
        <v>24</v>
      </c>
      <c r="BC71" s="63"/>
      <c r="BD71" s="63"/>
      <c r="BE71" s="56" t="s">
        <v>61</v>
      </c>
      <c r="BF71" s="43" t="s">
        <v>22</v>
      </c>
      <c r="BG71" s="48" t="s">
        <v>24</v>
      </c>
      <c r="BH71" s="51" t="s">
        <v>25</v>
      </c>
      <c r="BI71" s="57" t="s">
        <v>62</v>
      </c>
      <c r="BJ71" s="63"/>
      <c r="BK71" s="63"/>
      <c r="BL71" s="52" t="s">
        <v>26</v>
      </c>
      <c r="BM71" s="55" t="s">
        <v>60</v>
      </c>
      <c r="BN71" s="57" t="s">
        <v>62</v>
      </c>
      <c r="BO71" s="64" t="s">
        <v>20</v>
      </c>
      <c r="BP71" s="65" t="s">
        <v>58</v>
      </c>
      <c r="BQ71" s="63"/>
      <c r="BR71" s="63"/>
      <c r="BS71" s="41" t="s">
        <v>21</v>
      </c>
      <c r="BT71" s="45" t="s">
        <v>56</v>
      </c>
      <c r="BU71" s="51" t="s">
        <v>25</v>
      </c>
      <c r="BV71" s="66" t="s">
        <v>59</v>
      </c>
      <c r="BW71" s="43" t="s">
        <v>22</v>
      </c>
      <c r="BX71" s="63"/>
      <c r="BY71" s="63"/>
      <c r="BZ71" s="55" t="s">
        <v>60</v>
      </c>
      <c r="CA71" s="56" t="s">
        <v>61</v>
      </c>
      <c r="CB71" s="64" t="s">
        <v>20</v>
      </c>
      <c r="CC71" s="45" t="s">
        <v>56</v>
      </c>
      <c r="CD71" s="56" t="s">
        <v>61</v>
      </c>
      <c r="CE71" s="63"/>
      <c r="CF71" s="63"/>
      <c r="CG71" s="48" t="s">
        <v>24</v>
      </c>
      <c r="CH71" s="48" t="s">
        <v>24</v>
      </c>
      <c r="CI71" s="52" t="s">
        <v>26</v>
      </c>
      <c r="CJ71" s="57" t="s">
        <v>62</v>
      </c>
      <c r="CK71" s="51" t="s">
        <v>25</v>
      </c>
      <c r="CL71" s="63"/>
      <c r="CM71" s="63"/>
      <c r="CN71" s="64" t="s">
        <v>20</v>
      </c>
      <c r="CO71" s="57" t="s">
        <v>62</v>
      </c>
      <c r="CP71" s="41" t="s">
        <v>21</v>
      </c>
      <c r="CQ71" s="52" t="s">
        <v>26</v>
      </c>
      <c r="CR71" s="41" t="s">
        <v>21</v>
      </c>
      <c r="CS71" s="63"/>
      <c r="CT71" s="63"/>
      <c r="CU71" s="65" t="s">
        <v>58</v>
      </c>
      <c r="CV71" s="51" t="s">
        <v>25</v>
      </c>
      <c r="CW71" s="65" t="s">
        <v>58</v>
      </c>
      <c r="CX71" s="43" t="s">
        <v>22</v>
      </c>
      <c r="CY71" s="66" t="s">
        <v>59</v>
      </c>
      <c r="CZ71" s="63"/>
      <c r="DA71" s="63"/>
      <c r="DB71" s="45" t="s">
        <v>56</v>
      </c>
      <c r="DC71" s="64" t="s">
        <v>20</v>
      </c>
      <c r="DD71" s="43" t="s">
        <v>22</v>
      </c>
      <c r="DE71" s="55" t="s">
        <v>60</v>
      </c>
      <c r="DF71" s="48" t="s">
        <v>24</v>
      </c>
      <c r="DG71" s="63"/>
      <c r="DH71" s="63"/>
      <c r="DI71" s="56" t="s">
        <v>61</v>
      </c>
      <c r="DJ71" s="52" t="s">
        <v>26</v>
      </c>
      <c r="DK71" s="66" t="s">
        <v>59</v>
      </c>
      <c r="DL71" s="51" t="s">
        <v>25</v>
      </c>
      <c r="DM71" s="57" t="s">
        <v>62</v>
      </c>
      <c r="DN71" s="63"/>
      <c r="DO71" s="63"/>
      <c r="DP71" s="52" t="s">
        <v>26</v>
      </c>
      <c r="DQ71" s="41" t="s">
        <v>21</v>
      </c>
      <c r="DR71" s="45" t="s">
        <v>56</v>
      </c>
      <c r="DS71" s="64" t="s">
        <v>20</v>
      </c>
      <c r="DT71" s="65" t="s">
        <v>58</v>
      </c>
      <c r="DU71" s="63"/>
      <c r="DV71" s="63"/>
      <c r="DW71" s="41" t="s">
        <v>21</v>
      </c>
      <c r="DX71" s="65" t="s">
        <v>58</v>
      </c>
      <c r="DY71" s="55" t="s">
        <v>60</v>
      </c>
      <c r="DZ71" s="66" t="s">
        <v>59</v>
      </c>
      <c r="EA71" s="43" t="s">
        <v>22</v>
      </c>
      <c r="EB71" s="63"/>
      <c r="EC71" s="63"/>
      <c r="ED71" s="55" t="s">
        <v>60</v>
      </c>
      <c r="EE71" s="43" t="s">
        <v>22</v>
      </c>
      <c r="EF71" s="48" t="s">
        <v>24</v>
      </c>
      <c r="EG71" s="45" t="s">
        <v>56</v>
      </c>
      <c r="EH71" s="56" t="s">
        <v>61</v>
      </c>
      <c r="EI71" s="63"/>
      <c r="EJ71" s="63"/>
      <c r="EK71" s="48" t="s">
        <v>24</v>
      </c>
      <c r="EL71" s="66" t="s">
        <v>59</v>
      </c>
      <c r="EM71" s="56" t="s">
        <v>61</v>
      </c>
      <c r="EN71" s="57" t="s">
        <v>62</v>
      </c>
      <c r="EO71" s="51" t="s">
        <v>25</v>
      </c>
      <c r="EP71" s="63"/>
      <c r="EQ71" s="63"/>
      <c r="ER71" s="64" t="s">
        <v>20</v>
      </c>
      <c r="ES71" s="45" t="s">
        <v>56</v>
      </c>
      <c r="ET71" s="51" t="s">
        <v>25</v>
      </c>
      <c r="EU71" s="52" t="s">
        <v>26</v>
      </c>
      <c r="EV71" s="41" t="s">
        <v>21</v>
      </c>
      <c r="EW71" s="63"/>
      <c r="EX71" s="63"/>
      <c r="EY71" s="65" t="s">
        <v>58</v>
      </c>
      <c r="EZ71" s="55" t="s">
        <v>60</v>
      </c>
      <c r="FA71" s="57" t="s">
        <v>62</v>
      </c>
      <c r="FB71" s="43" t="s">
        <v>22</v>
      </c>
      <c r="FC71" s="66" t="s">
        <v>59</v>
      </c>
      <c r="FD71" s="63"/>
      <c r="FE71" s="63"/>
      <c r="FF71" s="45" t="s">
        <v>56</v>
      </c>
      <c r="FG71" s="48" t="s">
        <v>24</v>
      </c>
      <c r="FH71" s="52" t="s">
        <v>26</v>
      </c>
      <c r="FI71" s="55" t="s">
        <v>60</v>
      </c>
      <c r="FJ71" s="48" t="s">
        <v>24</v>
      </c>
      <c r="FK71" s="63"/>
      <c r="FL71" s="63"/>
      <c r="FM71" s="56" t="s">
        <v>61</v>
      </c>
      <c r="FN71" s="56" t="s">
        <v>61</v>
      </c>
      <c r="FO71" s="64" t="s">
        <v>20</v>
      </c>
    </row>
    <row r="72" spans="1:256" s="50" customFormat="1" ht="13.5">
      <c r="A72" s="55" t="s">
        <v>60</v>
      </c>
      <c r="B72" s="19">
        <f>COUNTIF(D66:FO74,"PL3")</f>
        <v>66</v>
      </c>
      <c r="C72" s="58"/>
      <c r="D72" s="63"/>
      <c r="E72" s="64" t="s">
        <v>20</v>
      </c>
      <c r="L72" s="41" t="s">
        <v>21</v>
      </c>
      <c r="S72" s="43" t="s">
        <v>22</v>
      </c>
      <c r="Z72" s="45" t="s">
        <v>56</v>
      </c>
      <c r="AG72" s="48" t="s">
        <v>24</v>
      </c>
      <c r="AN72" s="51" t="s">
        <v>25</v>
      </c>
      <c r="AU72" s="52" t="s">
        <v>26</v>
      </c>
      <c r="BB72" s="69" t="s">
        <v>58</v>
      </c>
      <c r="BI72" s="66" t="s">
        <v>59</v>
      </c>
      <c r="BP72" s="55" t="s">
        <v>60</v>
      </c>
      <c r="BW72" s="56" t="s">
        <v>61</v>
      </c>
      <c r="CD72" s="57" t="s">
        <v>62</v>
      </c>
      <c r="CK72" s="64" t="s">
        <v>20</v>
      </c>
      <c r="CR72" s="41" t="s">
        <v>21</v>
      </c>
      <c r="CY72" s="43" t="s">
        <v>22</v>
      </c>
      <c r="DF72" s="45" t="s">
        <v>56</v>
      </c>
      <c r="DM72" s="48" t="s">
        <v>24</v>
      </c>
      <c r="DT72" s="51" t="s">
        <v>25</v>
      </c>
      <c r="EA72" s="52" t="s">
        <v>26</v>
      </c>
      <c r="EH72" s="69" t="s">
        <v>58</v>
      </c>
      <c r="EO72" s="66" t="s">
        <v>59</v>
      </c>
      <c r="EV72" s="55" t="s">
        <v>60</v>
      </c>
      <c r="FC72" s="56" t="s">
        <v>61</v>
      </c>
      <c r="FJ72" s="57" t="s">
        <v>62</v>
      </c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</row>
    <row r="73" spans="1:256" s="50" customFormat="1" ht="13.5">
      <c r="A73" s="56" t="s">
        <v>61</v>
      </c>
      <c r="B73" s="19">
        <f>COUNTIF(D66:FO74,"PL4")</f>
        <v>66</v>
      </c>
      <c r="C73" s="58"/>
      <c r="D73" s="63"/>
      <c r="E73" s="64" t="s">
        <v>20</v>
      </c>
      <c r="L73" s="41" t="s">
        <v>21</v>
      </c>
      <c r="S73" s="43" t="s">
        <v>22</v>
      </c>
      <c r="Z73" s="45" t="s">
        <v>56</v>
      </c>
      <c r="AG73" s="48" t="s">
        <v>24</v>
      </c>
      <c r="AN73" s="51" t="s">
        <v>25</v>
      </c>
      <c r="AU73" s="52" t="s">
        <v>26</v>
      </c>
      <c r="BB73" s="69" t="s">
        <v>58</v>
      </c>
      <c r="BI73" s="70" t="s">
        <v>59</v>
      </c>
      <c r="BP73" s="55" t="s">
        <v>60</v>
      </c>
      <c r="BW73" s="56" t="s">
        <v>61</v>
      </c>
      <c r="CD73" s="57" t="s">
        <v>62</v>
      </c>
      <c r="CK73" s="64" t="s">
        <v>20</v>
      </c>
      <c r="CR73" s="41" t="s">
        <v>21</v>
      </c>
      <c r="CY73" s="43" t="s">
        <v>22</v>
      </c>
      <c r="DF73" s="45" t="s">
        <v>56</v>
      </c>
      <c r="DM73" s="48" t="s">
        <v>24</v>
      </c>
      <c r="DT73" s="51" t="s">
        <v>25</v>
      </c>
      <c r="EA73" s="52" t="s">
        <v>26</v>
      </c>
      <c r="EH73" s="69" t="s">
        <v>58</v>
      </c>
      <c r="EO73" s="70" t="s">
        <v>59</v>
      </c>
      <c r="EV73" s="55" t="s">
        <v>60</v>
      </c>
      <c r="FC73" s="56" t="s">
        <v>61</v>
      </c>
      <c r="FJ73" s="57" t="s">
        <v>62</v>
      </c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</row>
    <row r="74" spans="1:256" s="50" customFormat="1" ht="13.5">
      <c r="A74" s="57" t="s">
        <v>62</v>
      </c>
      <c r="B74" s="19">
        <f>COUNTIF(D66:FO74,"PL5")</f>
        <v>66</v>
      </c>
      <c r="C74" s="58"/>
      <c r="D74" s="63"/>
      <c r="E74" s="64" t="s">
        <v>20</v>
      </c>
      <c r="L74" s="41" t="s">
        <v>21</v>
      </c>
      <c r="S74" s="43" t="s">
        <v>22</v>
      </c>
      <c r="Z74" s="45" t="s">
        <v>56</v>
      </c>
      <c r="AG74" s="48" t="s">
        <v>24</v>
      </c>
      <c r="AN74" s="51" t="s">
        <v>25</v>
      </c>
      <c r="AU74" s="52" t="s">
        <v>26</v>
      </c>
      <c r="BB74" s="65" t="s">
        <v>58</v>
      </c>
      <c r="BI74" s="70" t="s">
        <v>59</v>
      </c>
      <c r="BP74" s="55" t="s">
        <v>60</v>
      </c>
      <c r="BW74" s="56" t="s">
        <v>61</v>
      </c>
      <c r="CD74" s="57" t="s">
        <v>62</v>
      </c>
      <c r="CK74" s="64" t="s">
        <v>20</v>
      </c>
      <c r="CR74" s="41" t="s">
        <v>21</v>
      </c>
      <c r="CY74" s="43" t="s">
        <v>22</v>
      </c>
      <c r="DF74" s="45" t="s">
        <v>56</v>
      </c>
      <c r="DM74" s="48" t="s">
        <v>24</v>
      </c>
      <c r="DT74" s="51" t="s">
        <v>25</v>
      </c>
      <c r="EA74" s="52" t="s">
        <v>26</v>
      </c>
      <c r="EH74" s="65" t="s">
        <v>58</v>
      </c>
      <c r="EO74" s="70" t="s">
        <v>59</v>
      </c>
      <c r="EV74" s="55" t="s">
        <v>60</v>
      </c>
      <c r="FC74" s="56" t="s">
        <v>61</v>
      </c>
      <c r="FJ74" s="57" t="s">
        <v>62</v>
      </c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</row>
    <row r="75" spans="3:171" ht="13.5">
      <c r="C75" s="58"/>
      <c r="EN75" s="59"/>
      <c r="EO75" s="59"/>
      <c r="EP75" s="59"/>
      <c r="EQ75" s="59"/>
      <c r="ER75" s="59"/>
      <c r="ES75" s="59"/>
      <c r="ET75" s="59"/>
      <c r="EU75" s="59"/>
      <c r="EV75" s="59"/>
      <c r="EW75" s="59"/>
      <c r="EX75" s="59"/>
      <c r="EY75" s="59"/>
      <c r="EZ75" s="59"/>
      <c r="FA75" s="59"/>
      <c r="FB75" s="59"/>
      <c r="FC75" s="59"/>
      <c r="FD75" s="59"/>
      <c r="FE75" s="59"/>
      <c r="FF75" s="59"/>
      <c r="FG75" s="59"/>
      <c r="FH75" s="59"/>
      <c r="FI75" s="59"/>
      <c r="FJ75" s="59"/>
      <c r="FK75" s="59"/>
      <c r="FL75" s="59"/>
      <c r="FM75" s="59"/>
      <c r="FN75" s="59"/>
      <c r="FO75" s="59"/>
    </row>
    <row r="76" spans="1:171" ht="13.5">
      <c r="A76" s="35"/>
      <c r="B76" s="35"/>
      <c r="C76" s="49"/>
      <c r="D76" s="29"/>
      <c r="EN76" s="59"/>
      <c r="EO76" s="59"/>
      <c r="EP76" s="59"/>
      <c r="EQ76" s="59"/>
      <c r="ER76" s="59"/>
      <c r="ES76" s="59"/>
      <c r="ET76" s="59"/>
      <c r="EU76" s="59"/>
      <c r="EV76" s="59"/>
      <c r="EW76" s="59"/>
      <c r="EX76" s="59"/>
      <c r="EY76" s="59"/>
      <c r="EZ76" s="59"/>
      <c r="FA76" s="59"/>
      <c r="FB76" s="59"/>
      <c r="FC76" s="59"/>
      <c r="FD76" s="59"/>
      <c r="FE76" s="59"/>
      <c r="FF76" s="59"/>
      <c r="FG76" s="59"/>
      <c r="FH76" s="59"/>
      <c r="FI76" s="59"/>
      <c r="FJ76" s="59"/>
      <c r="FK76" s="59"/>
      <c r="FL76" s="59"/>
      <c r="FM76" s="59"/>
      <c r="FN76" s="59"/>
      <c r="FO76" s="59"/>
    </row>
    <row r="77" spans="3:167" ht="13.5">
      <c r="C77" s="58"/>
      <c r="D77" s="33" t="s">
        <v>67</v>
      </c>
      <c r="E77" s="33"/>
      <c r="F77" s="33"/>
      <c r="G77" s="33"/>
      <c r="X77" s="33" t="str">
        <f>D77</f>
        <v>MIERCOLES Y VIERNES</v>
      </c>
      <c r="Y77" s="33"/>
      <c r="Z77" s="33"/>
      <c r="AA77" s="33"/>
      <c r="AR77" s="33" t="str">
        <f>X77</f>
        <v>MIERCOLES Y VIERNES</v>
      </c>
      <c r="AS77" s="33"/>
      <c r="AT77" s="33"/>
      <c r="AU77" s="33"/>
      <c r="BL77" s="33" t="str">
        <f>AR77</f>
        <v>MIERCOLES Y VIERNES</v>
      </c>
      <c r="BM77" s="33"/>
      <c r="BN77" s="33"/>
      <c r="BO77" s="33"/>
      <c r="CF77" s="33" t="str">
        <f>BL77</f>
        <v>MIERCOLES Y VIERNES</v>
      </c>
      <c r="CG77" s="33"/>
      <c r="CH77" s="33"/>
      <c r="CI77" s="33"/>
      <c r="CZ77" s="33" t="str">
        <f>CF77</f>
        <v>MIERCOLES Y VIERNES</v>
      </c>
      <c r="DA77" s="33"/>
      <c r="DB77" s="33"/>
      <c r="DC77" s="33"/>
      <c r="DT77" s="33" t="str">
        <f>CZ77</f>
        <v>MIERCOLES Y VIERNES</v>
      </c>
      <c r="DU77" s="33"/>
      <c r="DV77" s="33"/>
      <c r="DW77" s="33"/>
      <c r="EN77" s="33" t="str">
        <f>DT77</f>
        <v>MIERCOLES Y VIERNES</v>
      </c>
      <c r="EO77" s="33"/>
      <c r="EP77" s="33"/>
      <c r="EQ77" s="33"/>
      <c r="FH77" s="33" t="str">
        <f>EN77</f>
        <v>MIERCOLES Y VIERNES</v>
      </c>
      <c r="FI77" s="33"/>
      <c r="FJ77" s="33"/>
      <c r="FK77" s="33"/>
    </row>
    <row r="78" spans="1:171" ht="13.5">
      <c r="A78" s="42"/>
      <c r="B78" s="42"/>
      <c r="C78" s="58"/>
      <c r="EN78" s="59"/>
      <c r="EO78" s="59"/>
      <c r="EP78" s="59"/>
      <c r="EQ78" s="59"/>
      <c r="ER78" s="59"/>
      <c r="ES78" s="59"/>
      <c r="ET78" s="59"/>
      <c r="EU78" s="59"/>
      <c r="EV78" s="59"/>
      <c r="EW78" s="59"/>
      <c r="EX78" s="59"/>
      <c r="EY78" s="59"/>
      <c r="EZ78" s="59"/>
      <c r="FA78" s="59"/>
      <c r="FB78" s="59"/>
      <c r="FC78" s="59"/>
      <c r="FD78" s="59"/>
      <c r="FE78" s="59"/>
      <c r="FF78" s="59"/>
      <c r="FG78" s="59"/>
      <c r="FH78" s="59"/>
      <c r="FI78" s="59"/>
      <c r="FJ78" s="59"/>
      <c r="FK78" s="59"/>
      <c r="FL78" s="59"/>
      <c r="FM78" s="59"/>
      <c r="FN78" s="59"/>
      <c r="FO78" s="59"/>
    </row>
    <row r="79" spans="1:256" s="37" customFormat="1" ht="13.5">
      <c r="A79" s="35"/>
      <c r="B79" s="35"/>
      <c r="C79" s="35"/>
      <c r="D79" s="36" t="s">
        <v>42</v>
      </c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 t="s">
        <v>42</v>
      </c>
      <c r="Y79" s="36"/>
      <c r="Z79" s="36"/>
      <c r="AA79" s="36"/>
      <c r="AB79" s="36"/>
      <c r="AC79" s="36"/>
      <c r="AD79" s="36"/>
      <c r="AE79" s="37" t="s">
        <v>43</v>
      </c>
      <c r="AR79" s="37" t="s">
        <v>43</v>
      </c>
      <c r="BI79" s="36" t="s">
        <v>44</v>
      </c>
      <c r="BJ79" s="36"/>
      <c r="BK79" s="36"/>
      <c r="BL79" s="36" t="s">
        <v>44</v>
      </c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 t="s">
        <v>44</v>
      </c>
      <c r="CG79" s="36"/>
      <c r="CH79" s="36"/>
      <c r="CI79" s="36"/>
      <c r="CJ79" s="36"/>
      <c r="CK79" s="36"/>
      <c r="CL79" s="36"/>
      <c r="CM79" s="36"/>
      <c r="CN79" s="37" t="s">
        <v>45</v>
      </c>
      <c r="CZ79" s="37" t="s">
        <v>45</v>
      </c>
      <c r="DS79" s="38" t="s">
        <v>46</v>
      </c>
      <c r="DT79" s="37" t="s">
        <v>46</v>
      </c>
      <c r="EN79" s="37" t="s">
        <v>46</v>
      </c>
      <c r="EU79" s="37" t="s">
        <v>47</v>
      </c>
      <c r="FH79" s="37" t="s">
        <v>47</v>
      </c>
      <c r="FP79" s="35"/>
      <c r="FQ79" s="35"/>
      <c r="FR79" s="35"/>
      <c r="FS79" s="35"/>
      <c r="FT79" s="35"/>
      <c r="FU79" s="35"/>
      <c r="FV79" s="35"/>
      <c r="FW79" s="35"/>
      <c r="FX79" s="35"/>
      <c r="FY79" s="35"/>
      <c r="FZ79" s="35"/>
      <c r="GA79" s="35"/>
      <c r="GB79" s="35"/>
      <c r="GC79" s="35"/>
      <c r="GD79" s="35"/>
      <c r="GE79" s="35"/>
      <c r="GF79" s="35"/>
      <c r="GG79" s="35"/>
      <c r="GH79" s="35"/>
      <c r="GI79" s="35"/>
      <c r="GJ79" s="35"/>
      <c r="GK79" s="35"/>
      <c r="GL79" s="35"/>
      <c r="GM79" s="35"/>
      <c r="GN79" s="35"/>
      <c r="GO79" s="35"/>
      <c r="GP79" s="35"/>
      <c r="GQ79" s="35"/>
      <c r="GR79" s="35"/>
      <c r="GS79" s="35"/>
      <c r="GT79" s="35"/>
      <c r="GU79" s="35"/>
      <c r="GV79" s="35"/>
      <c r="GW79" s="35"/>
      <c r="GX79" s="35"/>
      <c r="GY79" s="35"/>
      <c r="GZ79" s="35"/>
      <c r="HA79" s="35"/>
      <c r="HB79" s="35"/>
      <c r="HC79" s="35"/>
      <c r="HD79" s="35"/>
      <c r="HE79" s="35"/>
      <c r="HF79" s="35"/>
      <c r="HG79" s="35"/>
      <c r="HH79" s="35"/>
      <c r="HI79" s="35"/>
      <c r="HJ79" s="35"/>
      <c r="HK79" s="35"/>
      <c r="HL79" s="35"/>
      <c r="HM79" s="35"/>
      <c r="HN79" s="35"/>
      <c r="HO79" s="35"/>
      <c r="HP79" s="35"/>
      <c r="HQ79" s="35"/>
      <c r="HR79" s="35"/>
      <c r="HS79" s="35"/>
      <c r="HT79" s="35"/>
      <c r="HU79" s="35"/>
      <c r="HV79" s="35"/>
      <c r="HW79" s="35"/>
      <c r="HX79" s="35"/>
      <c r="HY79" s="35"/>
      <c r="HZ79" s="35"/>
      <c r="IA79" s="35"/>
      <c r="IB79" s="35"/>
      <c r="IC79" s="35"/>
      <c r="ID79" s="35"/>
      <c r="IE79" s="35"/>
      <c r="IF79" s="35"/>
      <c r="IG79" s="35"/>
      <c r="IH79" s="35"/>
      <c r="II79" s="35"/>
      <c r="IJ79" s="35"/>
      <c r="IK79" s="35"/>
      <c r="IL79" s="35"/>
      <c r="IM79" s="35"/>
      <c r="IN79" s="35"/>
      <c r="IO79" s="35"/>
      <c r="IP79" s="35"/>
      <c r="IQ79" s="35"/>
      <c r="IR79" s="35"/>
      <c r="IS79" s="35"/>
      <c r="IT79" s="35"/>
      <c r="IU79" s="35"/>
      <c r="IV79" s="35"/>
    </row>
    <row r="80" spans="1:171" ht="13.5">
      <c r="A80" s="39" t="s">
        <v>20</v>
      </c>
      <c r="B80" s="19">
        <f>COUNTIF(D83:FO91,"PT")</f>
        <v>66</v>
      </c>
      <c r="D80" s="40" t="s">
        <v>48</v>
      </c>
      <c r="E80" s="40" t="s">
        <v>49</v>
      </c>
      <c r="F80" s="40" t="s">
        <v>50</v>
      </c>
      <c r="G80" s="40" t="s">
        <v>51</v>
      </c>
      <c r="H80" s="40" t="s">
        <v>52</v>
      </c>
      <c r="I80" s="40" t="s">
        <v>53</v>
      </c>
      <c r="J80" s="40" t="s">
        <v>54</v>
      </c>
      <c r="K80" s="40" t="s">
        <v>48</v>
      </c>
      <c r="L80" s="40" t="s">
        <v>49</v>
      </c>
      <c r="M80" s="40" t="s">
        <v>50</v>
      </c>
      <c r="N80" s="40" t="s">
        <v>51</v>
      </c>
      <c r="O80" s="40" t="s">
        <v>55</v>
      </c>
      <c r="P80" s="40" t="s">
        <v>53</v>
      </c>
      <c r="Q80" s="40" t="s">
        <v>54</v>
      </c>
      <c r="R80" s="40" t="s">
        <v>48</v>
      </c>
      <c r="S80" s="40" t="s">
        <v>49</v>
      </c>
      <c r="T80" s="40" t="s">
        <v>50</v>
      </c>
      <c r="U80" s="40" t="s">
        <v>51</v>
      </c>
      <c r="V80" s="40" t="s">
        <v>52</v>
      </c>
      <c r="W80" s="40" t="s">
        <v>53</v>
      </c>
      <c r="X80" s="40" t="s">
        <v>54</v>
      </c>
      <c r="Y80" s="40" t="s">
        <v>48</v>
      </c>
      <c r="Z80" s="40" t="s">
        <v>49</v>
      </c>
      <c r="AA80" s="40" t="s">
        <v>50</v>
      </c>
      <c r="AB80" s="40" t="s">
        <v>51</v>
      </c>
      <c r="AC80" s="40" t="s">
        <v>55</v>
      </c>
      <c r="AD80" s="40" t="s">
        <v>53</v>
      </c>
      <c r="AE80" s="40" t="s">
        <v>54</v>
      </c>
      <c r="AF80" s="40" t="s">
        <v>48</v>
      </c>
      <c r="AG80" s="40" t="s">
        <v>49</v>
      </c>
      <c r="AH80" s="40" t="s">
        <v>50</v>
      </c>
      <c r="AI80" s="40" t="s">
        <v>51</v>
      </c>
      <c r="AJ80" s="40" t="s">
        <v>52</v>
      </c>
      <c r="AK80" s="40" t="s">
        <v>53</v>
      </c>
      <c r="AL80" s="40" t="s">
        <v>54</v>
      </c>
      <c r="AM80" s="40" t="s">
        <v>48</v>
      </c>
      <c r="AN80" s="40" t="s">
        <v>49</v>
      </c>
      <c r="AO80" s="40" t="s">
        <v>50</v>
      </c>
      <c r="AP80" s="40" t="s">
        <v>51</v>
      </c>
      <c r="AQ80" s="40" t="s">
        <v>55</v>
      </c>
      <c r="AR80" s="40" t="s">
        <v>53</v>
      </c>
      <c r="AS80" s="40" t="s">
        <v>54</v>
      </c>
      <c r="AT80" s="40" t="s">
        <v>48</v>
      </c>
      <c r="AU80" s="40" t="s">
        <v>49</v>
      </c>
      <c r="AV80" s="40" t="s">
        <v>50</v>
      </c>
      <c r="AW80" s="40" t="s">
        <v>51</v>
      </c>
      <c r="AX80" s="40" t="s">
        <v>52</v>
      </c>
      <c r="AY80" s="40" t="s">
        <v>53</v>
      </c>
      <c r="AZ80" s="40" t="s">
        <v>54</v>
      </c>
      <c r="BA80" s="40" t="s">
        <v>48</v>
      </c>
      <c r="BB80" s="40" t="s">
        <v>49</v>
      </c>
      <c r="BC80" s="40" t="s">
        <v>50</v>
      </c>
      <c r="BD80" s="40" t="s">
        <v>51</v>
      </c>
      <c r="BE80" s="40" t="s">
        <v>55</v>
      </c>
      <c r="BF80" s="40" t="s">
        <v>53</v>
      </c>
      <c r="BG80" s="40" t="s">
        <v>54</v>
      </c>
      <c r="BH80" s="40" t="s">
        <v>48</v>
      </c>
      <c r="BI80" s="40" t="s">
        <v>49</v>
      </c>
      <c r="BJ80" s="40" t="s">
        <v>50</v>
      </c>
      <c r="BK80" s="40" t="s">
        <v>51</v>
      </c>
      <c r="BL80" s="40" t="s">
        <v>52</v>
      </c>
      <c r="BM80" s="40" t="s">
        <v>53</v>
      </c>
      <c r="BN80" s="40" t="s">
        <v>54</v>
      </c>
      <c r="BO80" s="40" t="s">
        <v>48</v>
      </c>
      <c r="BP80" s="40" t="s">
        <v>49</v>
      </c>
      <c r="BQ80" s="40" t="s">
        <v>50</v>
      </c>
      <c r="BR80" s="40" t="s">
        <v>51</v>
      </c>
      <c r="BS80" s="40" t="s">
        <v>55</v>
      </c>
      <c r="BT80" s="40" t="s">
        <v>53</v>
      </c>
      <c r="BU80" s="40" t="s">
        <v>54</v>
      </c>
      <c r="BV80" s="40" t="s">
        <v>48</v>
      </c>
      <c r="BW80" s="40" t="s">
        <v>49</v>
      </c>
      <c r="BX80" s="40" t="s">
        <v>50</v>
      </c>
      <c r="BY80" s="40" t="s">
        <v>51</v>
      </c>
      <c r="BZ80" s="40" t="s">
        <v>52</v>
      </c>
      <c r="CA80" s="40" t="s">
        <v>53</v>
      </c>
      <c r="CB80" s="40" t="s">
        <v>54</v>
      </c>
      <c r="CC80" s="40" t="s">
        <v>48</v>
      </c>
      <c r="CD80" s="40" t="s">
        <v>49</v>
      </c>
      <c r="CE80" s="40" t="s">
        <v>50</v>
      </c>
      <c r="CF80" s="40" t="s">
        <v>51</v>
      </c>
      <c r="CG80" s="40" t="s">
        <v>55</v>
      </c>
      <c r="CH80" s="40" t="s">
        <v>53</v>
      </c>
      <c r="CI80" s="40" t="s">
        <v>54</v>
      </c>
      <c r="CJ80" s="40" t="s">
        <v>48</v>
      </c>
      <c r="CK80" s="40" t="s">
        <v>49</v>
      </c>
      <c r="CL80" s="40" t="s">
        <v>50</v>
      </c>
      <c r="CM80" s="40" t="s">
        <v>51</v>
      </c>
      <c r="CN80" s="40" t="s">
        <v>52</v>
      </c>
      <c r="CO80" s="40" t="s">
        <v>53</v>
      </c>
      <c r="CP80" s="40" t="s">
        <v>54</v>
      </c>
      <c r="CQ80" s="40" t="s">
        <v>48</v>
      </c>
      <c r="CR80" s="40" t="s">
        <v>49</v>
      </c>
      <c r="CS80" s="40" t="s">
        <v>50</v>
      </c>
      <c r="CT80" s="40" t="s">
        <v>51</v>
      </c>
      <c r="CU80" s="40" t="s">
        <v>55</v>
      </c>
      <c r="CV80" s="40" t="s">
        <v>53</v>
      </c>
      <c r="CW80" s="40" t="s">
        <v>54</v>
      </c>
      <c r="CX80" s="40" t="s">
        <v>48</v>
      </c>
      <c r="CY80" s="40" t="s">
        <v>49</v>
      </c>
      <c r="CZ80" s="40" t="s">
        <v>50</v>
      </c>
      <c r="DA80" s="40" t="s">
        <v>51</v>
      </c>
      <c r="DB80" s="40" t="s">
        <v>52</v>
      </c>
      <c r="DC80" s="40" t="s">
        <v>53</v>
      </c>
      <c r="DD80" s="40" t="s">
        <v>54</v>
      </c>
      <c r="DE80" s="40" t="s">
        <v>48</v>
      </c>
      <c r="DF80" s="40" t="s">
        <v>49</v>
      </c>
      <c r="DG80" s="40" t="s">
        <v>50</v>
      </c>
      <c r="DH80" s="40" t="s">
        <v>51</v>
      </c>
      <c r="DI80" s="40" t="s">
        <v>55</v>
      </c>
      <c r="DJ80" s="40" t="s">
        <v>53</v>
      </c>
      <c r="DK80" s="40" t="s">
        <v>54</v>
      </c>
      <c r="DL80" s="40" t="s">
        <v>48</v>
      </c>
      <c r="DM80" s="40" t="s">
        <v>49</v>
      </c>
      <c r="DN80" s="40" t="s">
        <v>50</v>
      </c>
      <c r="DO80" s="40" t="s">
        <v>51</v>
      </c>
      <c r="DP80" s="40" t="s">
        <v>52</v>
      </c>
      <c r="DQ80" s="40" t="s">
        <v>53</v>
      </c>
      <c r="DR80" s="40" t="s">
        <v>54</v>
      </c>
      <c r="DS80" s="40" t="s">
        <v>48</v>
      </c>
      <c r="DT80" s="40" t="s">
        <v>49</v>
      </c>
      <c r="DU80" s="40" t="s">
        <v>50</v>
      </c>
      <c r="DV80" s="40" t="s">
        <v>51</v>
      </c>
      <c r="DW80" s="40" t="s">
        <v>55</v>
      </c>
      <c r="DX80" s="40" t="s">
        <v>53</v>
      </c>
      <c r="DY80" s="40" t="s">
        <v>54</v>
      </c>
      <c r="DZ80" s="40" t="s">
        <v>48</v>
      </c>
      <c r="EA80" s="40" t="s">
        <v>49</v>
      </c>
      <c r="EB80" s="40" t="s">
        <v>50</v>
      </c>
      <c r="EC80" s="40" t="s">
        <v>51</v>
      </c>
      <c r="ED80" s="40" t="s">
        <v>52</v>
      </c>
      <c r="EE80" s="40" t="s">
        <v>53</v>
      </c>
      <c r="EF80" s="40" t="s">
        <v>54</v>
      </c>
      <c r="EG80" s="40" t="s">
        <v>48</v>
      </c>
      <c r="EH80" s="40" t="s">
        <v>49</v>
      </c>
      <c r="EI80" s="40" t="s">
        <v>50</v>
      </c>
      <c r="EJ80" s="40" t="s">
        <v>51</v>
      </c>
      <c r="EK80" s="40" t="s">
        <v>55</v>
      </c>
      <c r="EL80" s="40" t="s">
        <v>53</v>
      </c>
      <c r="EM80" s="40" t="s">
        <v>54</v>
      </c>
      <c r="EN80" s="40" t="s">
        <v>48</v>
      </c>
      <c r="EO80" s="40" t="s">
        <v>49</v>
      </c>
      <c r="EP80" s="40" t="s">
        <v>50</v>
      </c>
      <c r="EQ80" s="40" t="s">
        <v>51</v>
      </c>
      <c r="ER80" s="40" t="s">
        <v>52</v>
      </c>
      <c r="ES80" s="40" t="s">
        <v>53</v>
      </c>
      <c r="ET80" s="40" t="s">
        <v>54</v>
      </c>
      <c r="EU80" s="40" t="s">
        <v>48</v>
      </c>
      <c r="EV80" s="40" t="s">
        <v>49</v>
      </c>
      <c r="EW80" s="40" t="s">
        <v>50</v>
      </c>
      <c r="EX80" s="40" t="s">
        <v>51</v>
      </c>
      <c r="EY80" s="40" t="s">
        <v>55</v>
      </c>
      <c r="EZ80" s="40" t="s">
        <v>53</v>
      </c>
      <c r="FA80" s="40" t="s">
        <v>54</v>
      </c>
      <c r="FB80" s="40" t="s">
        <v>48</v>
      </c>
      <c r="FC80" s="40" t="s">
        <v>49</v>
      </c>
      <c r="FD80" s="40" t="s">
        <v>50</v>
      </c>
      <c r="FE80" s="40" t="s">
        <v>51</v>
      </c>
      <c r="FF80" s="40" t="s">
        <v>52</v>
      </c>
      <c r="FG80" s="40" t="s">
        <v>53</v>
      </c>
      <c r="FH80" s="40" t="s">
        <v>54</v>
      </c>
      <c r="FI80" s="40" t="s">
        <v>48</v>
      </c>
      <c r="FJ80" s="40" t="s">
        <v>49</v>
      </c>
      <c r="FK80" s="40" t="s">
        <v>50</v>
      </c>
      <c r="FL80" s="40" t="s">
        <v>51</v>
      </c>
      <c r="FM80" s="40" t="s">
        <v>55</v>
      </c>
      <c r="FN80" s="40" t="s">
        <v>53</v>
      </c>
      <c r="FO80" s="40" t="s">
        <v>54</v>
      </c>
    </row>
    <row r="81" spans="1:171" s="42" customFormat="1" ht="14.25">
      <c r="A81" s="41" t="s">
        <v>21</v>
      </c>
      <c r="B81" s="19">
        <f>COUNTIF(D83:FO91,"PRD")</f>
        <v>66</v>
      </c>
      <c r="D81" s="40">
        <v>5</v>
      </c>
      <c r="E81" s="40">
        <v>6</v>
      </c>
      <c r="F81" s="60">
        <v>7</v>
      </c>
      <c r="G81" s="40">
        <v>8</v>
      </c>
      <c r="H81" s="60">
        <v>9</v>
      </c>
      <c r="I81" s="40">
        <v>10</v>
      </c>
      <c r="J81" s="40">
        <v>11</v>
      </c>
      <c r="K81" s="40">
        <v>12</v>
      </c>
      <c r="L81" s="40">
        <v>13</v>
      </c>
      <c r="M81" s="60">
        <v>14</v>
      </c>
      <c r="N81" s="40">
        <v>15</v>
      </c>
      <c r="O81" s="60">
        <v>16</v>
      </c>
      <c r="P81" s="40">
        <v>17</v>
      </c>
      <c r="Q81" s="40">
        <v>18</v>
      </c>
      <c r="R81" s="40">
        <v>19</v>
      </c>
      <c r="S81" s="40">
        <v>20</v>
      </c>
      <c r="T81" s="60">
        <v>21</v>
      </c>
      <c r="U81" s="40">
        <v>22</v>
      </c>
      <c r="V81" s="60">
        <v>23</v>
      </c>
      <c r="W81" s="40">
        <v>24</v>
      </c>
      <c r="X81" s="40">
        <v>25</v>
      </c>
      <c r="Y81" s="40">
        <v>26</v>
      </c>
      <c r="Z81" s="40">
        <v>27</v>
      </c>
      <c r="AA81" s="60">
        <v>28</v>
      </c>
      <c r="AB81" s="40">
        <v>29</v>
      </c>
      <c r="AC81" s="60">
        <v>30</v>
      </c>
      <c r="AD81" s="40">
        <v>31</v>
      </c>
      <c r="AE81" s="40">
        <v>1</v>
      </c>
      <c r="AF81" s="40">
        <v>2</v>
      </c>
      <c r="AG81" s="40">
        <v>3</v>
      </c>
      <c r="AH81" s="60">
        <v>4</v>
      </c>
      <c r="AI81" s="40">
        <v>5</v>
      </c>
      <c r="AJ81" s="60">
        <v>6</v>
      </c>
      <c r="AK81" s="40">
        <v>7</v>
      </c>
      <c r="AL81" s="40">
        <v>8</v>
      </c>
      <c r="AM81" s="40">
        <v>9</v>
      </c>
      <c r="AN81" s="40">
        <v>10</v>
      </c>
      <c r="AO81" s="60">
        <v>11</v>
      </c>
      <c r="AP81" s="40">
        <v>12</v>
      </c>
      <c r="AQ81" s="60">
        <v>13</v>
      </c>
      <c r="AR81" s="40">
        <v>14</v>
      </c>
      <c r="AS81" s="40">
        <v>15</v>
      </c>
      <c r="AT81" s="40">
        <v>16</v>
      </c>
      <c r="AU81" s="40">
        <v>17</v>
      </c>
      <c r="AV81" s="60">
        <v>18</v>
      </c>
      <c r="AW81" s="40">
        <v>19</v>
      </c>
      <c r="AX81" s="60">
        <v>20</v>
      </c>
      <c r="AY81" s="40">
        <v>21</v>
      </c>
      <c r="AZ81" s="40">
        <v>22</v>
      </c>
      <c r="BA81" s="40">
        <v>23</v>
      </c>
      <c r="BB81" s="40">
        <v>24</v>
      </c>
      <c r="BC81" s="60">
        <v>25</v>
      </c>
      <c r="BD81" s="40">
        <v>26</v>
      </c>
      <c r="BE81" s="60">
        <v>27</v>
      </c>
      <c r="BF81" s="40">
        <v>28</v>
      </c>
      <c r="BG81" s="40">
        <v>29</v>
      </c>
      <c r="BH81" s="40">
        <v>30</v>
      </c>
      <c r="BI81" s="40">
        <v>1</v>
      </c>
      <c r="BJ81" s="60">
        <v>2</v>
      </c>
      <c r="BK81" s="40">
        <v>3</v>
      </c>
      <c r="BL81" s="60">
        <v>4</v>
      </c>
      <c r="BM81" s="40">
        <v>5</v>
      </c>
      <c r="BN81" s="40">
        <v>6</v>
      </c>
      <c r="BO81" s="40">
        <v>7</v>
      </c>
      <c r="BP81" s="40">
        <v>8</v>
      </c>
      <c r="BQ81" s="60">
        <v>9</v>
      </c>
      <c r="BR81" s="40">
        <v>10</v>
      </c>
      <c r="BS81" s="60">
        <v>11</v>
      </c>
      <c r="BT81" s="40">
        <v>12</v>
      </c>
      <c r="BU81" s="40">
        <v>13</v>
      </c>
      <c r="BV81" s="40">
        <v>14</v>
      </c>
      <c r="BW81" s="40">
        <v>15</v>
      </c>
      <c r="BX81" s="60">
        <v>16</v>
      </c>
      <c r="BY81" s="40">
        <v>17</v>
      </c>
      <c r="BZ81" s="60">
        <v>18</v>
      </c>
      <c r="CA81" s="40">
        <v>19</v>
      </c>
      <c r="CB81" s="40">
        <v>20</v>
      </c>
      <c r="CC81" s="40">
        <v>21</v>
      </c>
      <c r="CD81" s="40">
        <v>22</v>
      </c>
      <c r="CE81" s="60">
        <v>23</v>
      </c>
      <c r="CF81" s="40">
        <v>24</v>
      </c>
      <c r="CG81" s="60">
        <v>25</v>
      </c>
      <c r="CH81" s="40">
        <v>26</v>
      </c>
      <c r="CI81" s="40">
        <v>27</v>
      </c>
      <c r="CJ81" s="40">
        <v>28</v>
      </c>
      <c r="CK81" s="40">
        <v>29</v>
      </c>
      <c r="CL81" s="60">
        <v>30</v>
      </c>
      <c r="CM81" s="40">
        <v>31</v>
      </c>
      <c r="CN81" s="60">
        <v>1</v>
      </c>
      <c r="CO81" s="40">
        <v>2</v>
      </c>
      <c r="CP81" s="40">
        <v>3</v>
      </c>
      <c r="CQ81" s="40">
        <v>4</v>
      </c>
      <c r="CR81" s="40">
        <v>5</v>
      </c>
      <c r="CS81" s="60">
        <v>6</v>
      </c>
      <c r="CT81" s="40">
        <v>7</v>
      </c>
      <c r="CU81" s="60">
        <v>8</v>
      </c>
      <c r="CV81" s="40">
        <v>9</v>
      </c>
      <c r="CW81" s="40">
        <v>10</v>
      </c>
      <c r="CX81" s="40">
        <v>11</v>
      </c>
      <c r="CY81" s="40">
        <v>12</v>
      </c>
      <c r="CZ81" s="60">
        <v>13</v>
      </c>
      <c r="DA81" s="40">
        <v>14</v>
      </c>
      <c r="DB81" s="60">
        <v>15</v>
      </c>
      <c r="DC81" s="40">
        <v>16</v>
      </c>
      <c r="DD81" s="40">
        <v>17</v>
      </c>
      <c r="DE81" s="40">
        <v>18</v>
      </c>
      <c r="DF81" s="40">
        <v>19</v>
      </c>
      <c r="DG81" s="60">
        <v>20</v>
      </c>
      <c r="DH81" s="40">
        <v>21</v>
      </c>
      <c r="DI81" s="60">
        <v>22</v>
      </c>
      <c r="DJ81" s="40">
        <v>23</v>
      </c>
      <c r="DK81" s="40">
        <v>24</v>
      </c>
      <c r="DL81" s="40">
        <v>25</v>
      </c>
      <c r="DM81" s="40">
        <v>26</v>
      </c>
      <c r="DN81" s="60">
        <v>27</v>
      </c>
      <c r="DO81" s="40">
        <v>28</v>
      </c>
      <c r="DP81" s="60">
        <v>29</v>
      </c>
      <c r="DQ81" s="40">
        <v>30</v>
      </c>
      <c r="DR81" s="40">
        <v>31</v>
      </c>
      <c r="DS81" s="40">
        <v>1</v>
      </c>
      <c r="DT81" s="40">
        <v>2</v>
      </c>
      <c r="DU81" s="60">
        <v>3</v>
      </c>
      <c r="DV81" s="40">
        <v>4</v>
      </c>
      <c r="DW81" s="60">
        <v>5</v>
      </c>
      <c r="DX81" s="40">
        <v>6</v>
      </c>
      <c r="DY81" s="40">
        <v>7</v>
      </c>
      <c r="DZ81" s="40">
        <v>8</v>
      </c>
      <c r="EA81" s="40">
        <v>9</v>
      </c>
      <c r="EB81" s="60">
        <v>10</v>
      </c>
      <c r="EC81" s="40">
        <v>11</v>
      </c>
      <c r="ED81" s="60">
        <v>12</v>
      </c>
      <c r="EE81" s="40">
        <v>13</v>
      </c>
      <c r="EF81" s="40">
        <v>14</v>
      </c>
      <c r="EG81" s="40">
        <v>15</v>
      </c>
      <c r="EH81" s="40">
        <v>16</v>
      </c>
      <c r="EI81" s="60">
        <v>17</v>
      </c>
      <c r="EJ81" s="40">
        <v>18</v>
      </c>
      <c r="EK81" s="60">
        <v>19</v>
      </c>
      <c r="EL81" s="40">
        <v>20</v>
      </c>
      <c r="EM81" s="40">
        <v>21</v>
      </c>
      <c r="EN81" s="40">
        <v>22</v>
      </c>
      <c r="EO81" s="40">
        <v>23</v>
      </c>
      <c r="EP81" s="60">
        <v>24</v>
      </c>
      <c r="EQ81" s="40">
        <v>25</v>
      </c>
      <c r="ER81" s="60">
        <v>26</v>
      </c>
      <c r="ES81" s="40">
        <v>27</v>
      </c>
      <c r="ET81" s="40">
        <v>28</v>
      </c>
      <c r="EU81" s="40">
        <v>1</v>
      </c>
      <c r="EV81" s="40">
        <v>2</v>
      </c>
      <c r="EW81" s="60">
        <v>3</v>
      </c>
      <c r="EX81" s="40">
        <v>4</v>
      </c>
      <c r="EY81" s="60">
        <v>5</v>
      </c>
      <c r="EZ81" s="40">
        <v>6</v>
      </c>
      <c r="FA81" s="40">
        <v>7</v>
      </c>
      <c r="FB81" s="40">
        <v>8</v>
      </c>
      <c r="FC81" s="40">
        <v>9</v>
      </c>
      <c r="FD81" s="60">
        <v>10</v>
      </c>
      <c r="FE81" s="40">
        <v>11</v>
      </c>
      <c r="FF81" s="60">
        <v>12</v>
      </c>
      <c r="FG81" s="40">
        <v>13</v>
      </c>
      <c r="FH81" s="40">
        <v>14</v>
      </c>
      <c r="FI81" s="40">
        <v>15</v>
      </c>
      <c r="FJ81" s="40">
        <v>16</v>
      </c>
      <c r="FK81" s="60">
        <v>17</v>
      </c>
      <c r="FL81" s="40">
        <v>18</v>
      </c>
      <c r="FM81" s="60">
        <v>19</v>
      </c>
      <c r="FN81" s="40">
        <v>20</v>
      </c>
      <c r="FO81" s="40">
        <v>21</v>
      </c>
    </row>
    <row r="82" spans="1:171" ht="15" customHeight="1">
      <c r="A82" s="43" t="s">
        <v>22</v>
      </c>
      <c r="B82" s="19">
        <f>COUNTIF(D83:FO91,"PNA")</f>
        <v>66</v>
      </c>
      <c r="C82" s="44"/>
      <c r="D82" s="40"/>
      <c r="E82" s="40"/>
      <c r="F82" s="60" t="s">
        <v>64</v>
      </c>
      <c r="G82" s="71"/>
      <c r="H82" s="60" t="s">
        <v>64</v>
      </c>
      <c r="I82" s="74"/>
      <c r="J82" s="74"/>
      <c r="K82" s="40"/>
      <c r="L82" s="40"/>
      <c r="M82" s="60" t="s">
        <v>64</v>
      </c>
      <c r="N82" s="71"/>
      <c r="O82" s="60" t="s">
        <v>64</v>
      </c>
      <c r="P82" s="74"/>
      <c r="Q82" s="74"/>
      <c r="R82" s="40"/>
      <c r="S82" s="40"/>
      <c r="T82" s="60" t="s">
        <v>64</v>
      </c>
      <c r="U82" s="71"/>
      <c r="V82" s="60" t="s">
        <v>64</v>
      </c>
      <c r="W82" s="74"/>
      <c r="X82" s="74"/>
      <c r="Y82" s="40"/>
      <c r="Z82" s="40"/>
      <c r="AA82" s="60" t="s">
        <v>64</v>
      </c>
      <c r="AB82" s="71"/>
      <c r="AC82" s="60" t="s">
        <v>64</v>
      </c>
      <c r="AD82" s="74"/>
      <c r="AE82" s="74"/>
      <c r="AF82" s="40"/>
      <c r="AG82" s="40"/>
      <c r="AH82" s="60" t="s">
        <v>64</v>
      </c>
      <c r="AI82" s="71"/>
      <c r="AJ82" s="60" t="s">
        <v>64</v>
      </c>
      <c r="AK82" s="74"/>
      <c r="AL82" s="74"/>
      <c r="AM82" s="40"/>
      <c r="AN82" s="40"/>
      <c r="AO82" s="60" t="s">
        <v>64</v>
      </c>
      <c r="AP82" s="71"/>
      <c r="AQ82" s="60" t="s">
        <v>64</v>
      </c>
      <c r="AR82" s="74"/>
      <c r="AS82" s="74"/>
      <c r="AT82" s="40"/>
      <c r="AU82" s="40"/>
      <c r="AV82" s="60" t="s">
        <v>64</v>
      </c>
      <c r="AW82" s="71"/>
      <c r="AX82" s="60" t="s">
        <v>64</v>
      </c>
      <c r="AY82" s="74"/>
      <c r="AZ82" s="74"/>
      <c r="BA82" s="40"/>
      <c r="BB82" s="40"/>
      <c r="BC82" s="60" t="s">
        <v>64</v>
      </c>
      <c r="BD82" s="71"/>
      <c r="BE82" s="60" t="s">
        <v>64</v>
      </c>
      <c r="BF82" s="74"/>
      <c r="BG82" s="74"/>
      <c r="BH82" s="40"/>
      <c r="BI82" s="40"/>
      <c r="BJ82" s="60" t="s">
        <v>64</v>
      </c>
      <c r="BK82" s="71"/>
      <c r="BL82" s="60" t="s">
        <v>64</v>
      </c>
      <c r="BM82" s="74"/>
      <c r="BN82" s="74"/>
      <c r="BO82" s="40"/>
      <c r="BP82" s="40"/>
      <c r="BQ82" s="60" t="s">
        <v>64</v>
      </c>
      <c r="BR82" s="71"/>
      <c r="BS82" s="60" t="s">
        <v>64</v>
      </c>
      <c r="BT82" s="74"/>
      <c r="BU82" s="74"/>
      <c r="BV82" s="40"/>
      <c r="BW82" s="40"/>
      <c r="BX82" s="60" t="s">
        <v>64</v>
      </c>
      <c r="BY82" s="71"/>
      <c r="BZ82" s="60" t="s">
        <v>64</v>
      </c>
      <c r="CA82" s="74"/>
      <c r="CB82" s="74"/>
      <c r="CC82" s="40"/>
      <c r="CD82" s="40"/>
      <c r="CE82" s="60" t="s">
        <v>64</v>
      </c>
      <c r="CF82" s="71"/>
      <c r="CG82" s="60" t="s">
        <v>64</v>
      </c>
      <c r="CH82" s="74"/>
      <c r="CI82" s="74"/>
      <c r="CJ82" s="40"/>
      <c r="CK82" s="40"/>
      <c r="CL82" s="60" t="s">
        <v>64</v>
      </c>
      <c r="CM82" s="71"/>
      <c r="CN82" s="60" t="s">
        <v>64</v>
      </c>
      <c r="CO82" s="74"/>
      <c r="CP82" s="74"/>
      <c r="CQ82" s="40"/>
      <c r="CR82" s="40"/>
      <c r="CS82" s="60" t="s">
        <v>64</v>
      </c>
      <c r="CT82" s="71"/>
      <c r="CU82" s="60" t="s">
        <v>64</v>
      </c>
      <c r="CV82" s="74"/>
      <c r="CW82" s="74"/>
      <c r="CX82" s="40"/>
      <c r="CY82" s="40"/>
      <c r="CZ82" s="60" t="s">
        <v>64</v>
      </c>
      <c r="DA82" s="71"/>
      <c r="DB82" s="60" t="s">
        <v>64</v>
      </c>
      <c r="DC82" s="74"/>
      <c r="DD82" s="74"/>
      <c r="DE82" s="40"/>
      <c r="DF82" s="40"/>
      <c r="DG82" s="60" t="s">
        <v>64</v>
      </c>
      <c r="DH82" s="71"/>
      <c r="DI82" s="60" t="s">
        <v>64</v>
      </c>
      <c r="DJ82" s="74"/>
      <c r="DK82" s="74"/>
      <c r="DL82" s="40"/>
      <c r="DM82" s="40"/>
      <c r="DN82" s="60" t="s">
        <v>64</v>
      </c>
      <c r="DO82" s="71"/>
      <c r="DP82" s="60" t="s">
        <v>64</v>
      </c>
      <c r="DQ82" s="74"/>
      <c r="DR82" s="74"/>
      <c r="DS82" s="40"/>
      <c r="DT82" s="40"/>
      <c r="DU82" s="60" t="s">
        <v>64</v>
      </c>
      <c r="DV82" s="71"/>
      <c r="DW82" s="60" t="s">
        <v>64</v>
      </c>
      <c r="DX82" s="74"/>
      <c r="DY82" s="74"/>
      <c r="DZ82" s="40"/>
      <c r="EA82" s="40"/>
      <c r="EB82" s="60" t="s">
        <v>64</v>
      </c>
      <c r="EC82" s="71"/>
      <c r="ED82" s="60" t="s">
        <v>64</v>
      </c>
      <c r="EE82" s="74"/>
      <c r="EF82" s="74"/>
      <c r="EG82" s="40"/>
      <c r="EH82" s="40"/>
      <c r="EI82" s="60" t="s">
        <v>64</v>
      </c>
      <c r="EJ82" s="71"/>
      <c r="EK82" s="60" t="s">
        <v>64</v>
      </c>
      <c r="EL82" s="74"/>
      <c r="EM82" s="74"/>
      <c r="EN82" s="40"/>
      <c r="EO82" s="40"/>
      <c r="EP82" s="60" t="s">
        <v>64</v>
      </c>
      <c r="EQ82" s="71"/>
      <c r="ER82" s="60" t="s">
        <v>64</v>
      </c>
      <c r="ES82" s="74"/>
      <c r="ET82" s="74"/>
      <c r="EU82" s="40"/>
      <c r="EV82" s="40"/>
      <c r="EW82" s="60" t="s">
        <v>64</v>
      </c>
      <c r="EX82" s="71"/>
      <c r="EY82" s="60" t="s">
        <v>64</v>
      </c>
      <c r="EZ82" s="74"/>
      <c r="FA82" s="74"/>
      <c r="FB82" s="40"/>
      <c r="FC82" s="40"/>
      <c r="FD82" s="60" t="s">
        <v>64</v>
      </c>
      <c r="FE82" s="71"/>
      <c r="FF82" s="60" t="s">
        <v>64</v>
      </c>
      <c r="FG82" s="74"/>
      <c r="FH82" s="74"/>
      <c r="FI82" s="40"/>
      <c r="FJ82" s="40"/>
      <c r="FK82" s="60" t="s">
        <v>64</v>
      </c>
      <c r="FL82" s="71"/>
      <c r="FM82" s="60" t="s">
        <v>64</v>
      </c>
      <c r="FN82" s="74"/>
      <c r="FO82" s="74"/>
    </row>
    <row r="83" spans="1:171" s="67" customFormat="1" ht="13.5">
      <c r="A83" s="45" t="s">
        <v>56</v>
      </c>
      <c r="B83" s="19">
        <f>COUNTIF(D83:FO91,"PRI")</f>
        <v>66</v>
      </c>
      <c r="C83" s="62"/>
      <c r="D83" s="64" t="s">
        <v>20</v>
      </c>
      <c r="E83" s="52" t="s">
        <v>26</v>
      </c>
      <c r="F83" s="63" t="s">
        <v>57</v>
      </c>
      <c r="G83" s="41" t="s">
        <v>21</v>
      </c>
      <c r="H83" s="63" t="s">
        <v>57</v>
      </c>
      <c r="I83" s="64" t="s">
        <v>20</v>
      </c>
      <c r="J83" s="43" t="s">
        <v>22</v>
      </c>
      <c r="K83" s="65" t="s">
        <v>58</v>
      </c>
      <c r="L83" s="43" t="s">
        <v>22</v>
      </c>
      <c r="M83" s="63" t="s">
        <v>57</v>
      </c>
      <c r="N83" s="66" t="s">
        <v>59</v>
      </c>
      <c r="O83" s="63" t="s">
        <v>57</v>
      </c>
      <c r="P83" s="52" t="s">
        <v>26</v>
      </c>
      <c r="Q83" s="66" t="s">
        <v>59</v>
      </c>
      <c r="R83" s="45" t="s">
        <v>56</v>
      </c>
      <c r="S83" s="55" t="s">
        <v>60</v>
      </c>
      <c r="T83" s="63" t="s">
        <v>57</v>
      </c>
      <c r="U83" s="48" t="s">
        <v>24</v>
      </c>
      <c r="V83" s="63" t="s">
        <v>57</v>
      </c>
      <c r="W83" s="41" t="s">
        <v>21</v>
      </c>
      <c r="X83" s="45" t="s">
        <v>56</v>
      </c>
      <c r="Y83" s="56" t="s">
        <v>61</v>
      </c>
      <c r="Z83" s="51" t="s">
        <v>25</v>
      </c>
      <c r="AA83" s="63" t="s">
        <v>57</v>
      </c>
      <c r="AB83" s="57" t="s">
        <v>62</v>
      </c>
      <c r="AC83" s="63" t="s">
        <v>57</v>
      </c>
      <c r="AD83" s="65" t="s">
        <v>58</v>
      </c>
      <c r="AE83" s="55" t="s">
        <v>60</v>
      </c>
      <c r="AF83" s="52" t="s">
        <v>26</v>
      </c>
      <c r="AG83" s="64" t="s">
        <v>20</v>
      </c>
      <c r="AH83" s="63" t="s">
        <v>57</v>
      </c>
      <c r="AI83" s="65" t="s">
        <v>58</v>
      </c>
      <c r="AJ83" s="63" t="s">
        <v>57</v>
      </c>
      <c r="AK83" s="43" t="s">
        <v>22</v>
      </c>
      <c r="AL83" s="48" t="s">
        <v>24</v>
      </c>
      <c r="AM83" s="41" t="s">
        <v>21</v>
      </c>
      <c r="AN83" s="66" t="s">
        <v>59</v>
      </c>
      <c r="AO83" s="63" t="s">
        <v>57</v>
      </c>
      <c r="AP83" s="43" t="s">
        <v>22</v>
      </c>
      <c r="AQ83" s="63" t="s">
        <v>57</v>
      </c>
      <c r="AR83" s="66" t="s">
        <v>59</v>
      </c>
      <c r="AS83" s="56" t="s">
        <v>61</v>
      </c>
      <c r="AT83" s="55" t="s">
        <v>60</v>
      </c>
      <c r="AU83" s="45" t="s">
        <v>56</v>
      </c>
      <c r="AV83" s="63" t="s">
        <v>57</v>
      </c>
      <c r="AW83" s="56" t="s">
        <v>61</v>
      </c>
      <c r="AX83" s="63" t="s">
        <v>57</v>
      </c>
      <c r="AY83" s="45" t="s">
        <v>56</v>
      </c>
      <c r="AZ83" s="51" t="s">
        <v>25</v>
      </c>
      <c r="BA83" s="48" t="s">
        <v>24</v>
      </c>
      <c r="BB83" s="57" t="s">
        <v>62</v>
      </c>
      <c r="BC83" s="63" t="s">
        <v>57</v>
      </c>
      <c r="BD83" s="51" t="s">
        <v>25</v>
      </c>
      <c r="BE83" s="63" t="s">
        <v>57</v>
      </c>
      <c r="BF83" s="55" t="s">
        <v>60</v>
      </c>
      <c r="BG83" s="57" t="s">
        <v>62</v>
      </c>
      <c r="BH83" s="64" t="s">
        <v>20</v>
      </c>
      <c r="BI83" s="52" t="s">
        <v>26</v>
      </c>
      <c r="BJ83" s="63" t="s">
        <v>57</v>
      </c>
      <c r="BK83" s="41" t="s">
        <v>21</v>
      </c>
      <c r="BL83" s="63" t="s">
        <v>57</v>
      </c>
      <c r="BM83" s="48" t="s">
        <v>24</v>
      </c>
      <c r="BN83" s="52" t="s">
        <v>26</v>
      </c>
      <c r="BO83" s="65" t="s">
        <v>58</v>
      </c>
      <c r="BP83" s="43" t="s">
        <v>22</v>
      </c>
      <c r="BQ83" s="63" t="s">
        <v>57</v>
      </c>
      <c r="BR83" s="66" t="s">
        <v>59</v>
      </c>
      <c r="BS83" s="63" t="s">
        <v>57</v>
      </c>
      <c r="BT83" s="56" t="s">
        <v>61</v>
      </c>
      <c r="BU83" s="64" t="s">
        <v>20</v>
      </c>
      <c r="BV83" s="45" t="s">
        <v>56</v>
      </c>
      <c r="BW83" s="55" t="s">
        <v>60</v>
      </c>
      <c r="BX83" s="63" t="s">
        <v>57</v>
      </c>
      <c r="BY83" s="48" t="s">
        <v>24</v>
      </c>
      <c r="BZ83" s="63" t="s">
        <v>57</v>
      </c>
      <c r="CA83" s="51" t="s">
        <v>25</v>
      </c>
      <c r="CB83" s="65" t="s">
        <v>58</v>
      </c>
      <c r="CC83" s="56" t="s">
        <v>61</v>
      </c>
      <c r="CD83" s="51" t="s">
        <v>25</v>
      </c>
      <c r="CE83" s="63" t="s">
        <v>57</v>
      </c>
      <c r="CF83" s="57" t="s">
        <v>62</v>
      </c>
      <c r="CG83" s="63" t="s">
        <v>57</v>
      </c>
      <c r="CH83" s="57" t="s">
        <v>62</v>
      </c>
      <c r="CI83" s="41" t="s">
        <v>21</v>
      </c>
      <c r="CJ83" s="52" t="s">
        <v>26</v>
      </c>
      <c r="CK83" s="64" t="s">
        <v>20</v>
      </c>
      <c r="CL83" s="63" t="s">
        <v>57</v>
      </c>
      <c r="CM83" s="65" t="s">
        <v>58</v>
      </c>
      <c r="CN83" s="63" t="s">
        <v>57</v>
      </c>
      <c r="CO83" s="52" t="s">
        <v>26</v>
      </c>
      <c r="CP83" s="66" t="s">
        <v>59</v>
      </c>
      <c r="CQ83" s="41" t="s">
        <v>21</v>
      </c>
      <c r="CR83" s="66" t="s">
        <v>59</v>
      </c>
      <c r="CS83" s="63" t="s">
        <v>57</v>
      </c>
      <c r="CT83" s="43" t="s">
        <v>22</v>
      </c>
      <c r="CU83" s="63" t="s">
        <v>57</v>
      </c>
      <c r="CV83" s="64" t="s">
        <v>20</v>
      </c>
      <c r="CW83" s="43" t="s">
        <v>22</v>
      </c>
      <c r="CX83" s="55" t="s">
        <v>60</v>
      </c>
      <c r="CY83" s="45" t="s">
        <v>56</v>
      </c>
      <c r="CZ83" s="63" t="s">
        <v>57</v>
      </c>
      <c r="DA83" s="56" t="s">
        <v>61</v>
      </c>
      <c r="DB83" s="63" t="s">
        <v>57</v>
      </c>
      <c r="DC83" s="65" t="s">
        <v>58</v>
      </c>
      <c r="DD83" s="55" t="s">
        <v>60</v>
      </c>
      <c r="DE83" s="48" t="s">
        <v>24</v>
      </c>
      <c r="DF83" s="57" t="s">
        <v>62</v>
      </c>
      <c r="DG83" s="63" t="s">
        <v>57</v>
      </c>
      <c r="DH83" s="51" t="s">
        <v>25</v>
      </c>
      <c r="DI83" s="63" t="s">
        <v>57</v>
      </c>
      <c r="DJ83" s="41" t="s">
        <v>21</v>
      </c>
      <c r="DK83" s="45" t="s">
        <v>56</v>
      </c>
      <c r="DL83" s="64" t="s">
        <v>20</v>
      </c>
      <c r="DM83" s="52" t="s">
        <v>26</v>
      </c>
      <c r="DN83" s="63" t="s">
        <v>57</v>
      </c>
      <c r="DO83" s="41" t="s">
        <v>21</v>
      </c>
      <c r="DP83" s="63" t="s">
        <v>57</v>
      </c>
      <c r="DQ83" s="66" t="s">
        <v>59</v>
      </c>
      <c r="DR83" s="56" t="s">
        <v>61</v>
      </c>
      <c r="DS83" s="65" t="s">
        <v>58</v>
      </c>
      <c r="DT83" s="43" t="s">
        <v>22</v>
      </c>
      <c r="DU83" s="63" t="s">
        <v>57</v>
      </c>
      <c r="DV83" s="66" t="s">
        <v>59</v>
      </c>
      <c r="DW83" s="63" t="s">
        <v>57</v>
      </c>
      <c r="DX83" s="43" t="s">
        <v>22</v>
      </c>
      <c r="DY83" s="48" t="s">
        <v>24</v>
      </c>
      <c r="DZ83" s="45" t="s">
        <v>56</v>
      </c>
      <c r="EA83" s="55" t="s">
        <v>60</v>
      </c>
      <c r="EB83" s="63" t="s">
        <v>57</v>
      </c>
      <c r="EC83" s="48" t="s">
        <v>24</v>
      </c>
      <c r="ED83" s="63" t="s">
        <v>57</v>
      </c>
      <c r="EE83" s="55" t="s">
        <v>60</v>
      </c>
      <c r="EF83" s="57" t="s">
        <v>62</v>
      </c>
      <c r="EG83" s="56" t="s">
        <v>61</v>
      </c>
      <c r="EH83" s="51" t="s">
        <v>25</v>
      </c>
      <c r="EI83" s="63" t="s">
        <v>57</v>
      </c>
      <c r="EJ83" s="57" t="s">
        <v>62</v>
      </c>
      <c r="EK83" s="63" t="s">
        <v>57</v>
      </c>
      <c r="EL83" s="45" t="s">
        <v>56</v>
      </c>
      <c r="EM83" s="51" t="s">
        <v>25</v>
      </c>
      <c r="EN83" s="52" t="s">
        <v>26</v>
      </c>
      <c r="EO83" s="64" t="s">
        <v>20</v>
      </c>
      <c r="EP83" s="63" t="s">
        <v>57</v>
      </c>
      <c r="EQ83" s="65" t="s">
        <v>58</v>
      </c>
      <c r="ER83" s="63" t="s">
        <v>57</v>
      </c>
      <c r="ES83" s="56" t="s">
        <v>61</v>
      </c>
      <c r="ET83" s="64" t="s">
        <v>20</v>
      </c>
      <c r="EU83" s="41" t="s">
        <v>21</v>
      </c>
      <c r="EV83" s="66" t="s">
        <v>59</v>
      </c>
      <c r="EW83" s="63" t="s">
        <v>57</v>
      </c>
      <c r="EX83" s="43" t="s">
        <v>22</v>
      </c>
      <c r="EY83" s="63" t="s">
        <v>57</v>
      </c>
      <c r="EZ83" s="48" t="s">
        <v>24</v>
      </c>
      <c r="FA83" s="52" t="s">
        <v>26</v>
      </c>
      <c r="FB83" s="55" t="s">
        <v>60</v>
      </c>
      <c r="FC83" s="45" t="s">
        <v>56</v>
      </c>
      <c r="FD83" s="63" t="s">
        <v>57</v>
      </c>
      <c r="FE83" s="56" t="s">
        <v>61</v>
      </c>
      <c r="FF83" s="63" t="s">
        <v>57</v>
      </c>
      <c r="FG83" s="57" t="s">
        <v>62</v>
      </c>
      <c r="FH83" s="41" t="s">
        <v>21</v>
      </c>
      <c r="FI83" s="48" t="s">
        <v>24</v>
      </c>
      <c r="FJ83" s="57" t="s">
        <v>62</v>
      </c>
      <c r="FK83" s="63" t="s">
        <v>57</v>
      </c>
      <c r="FL83" s="51" t="s">
        <v>25</v>
      </c>
      <c r="FM83" s="63" t="s">
        <v>57</v>
      </c>
      <c r="FN83" s="51" t="s">
        <v>25</v>
      </c>
      <c r="FO83" s="65" t="s">
        <v>58</v>
      </c>
    </row>
    <row r="84" spans="1:171" ht="13.5">
      <c r="A84" s="48" t="s">
        <v>24</v>
      </c>
      <c r="B84" s="19">
        <f>COUNTIF(D83:FO91,"CONV")</f>
        <v>66</v>
      </c>
      <c r="C84" s="58"/>
      <c r="D84" s="41" t="s">
        <v>21</v>
      </c>
      <c r="E84" s="65" t="s">
        <v>58</v>
      </c>
      <c r="F84" s="63" t="s">
        <v>57</v>
      </c>
      <c r="G84" s="43" t="s">
        <v>22</v>
      </c>
      <c r="H84" s="63" t="s">
        <v>57</v>
      </c>
      <c r="I84" s="41" t="s">
        <v>21</v>
      </c>
      <c r="J84" s="45" t="s">
        <v>56</v>
      </c>
      <c r="K84" s="66" t="s">
        <v>59</v>
      </c>
      <c r="L84" s="45" t="s">
        <v>56</v>
      </c>
      <c r="M84" s="63" t="s">
        <v>57</v>
      </c>
      <c r="N84" s="55" t="s">
        <v>60</v>
      </c>
      <c r="O84" s="63" t="s">
        <v>57</v>
      </c>
      <c r="P84" s="65" t="s">
        <v>58</v>
      </c>
      <c r="Q84" s="55" t="s">
        <v>60</v>
      </c>
      <c r="R84" s="48" t="s">
        <v>24</v>
      </c>
      <c r="S84" s="56" t="s">
        <v>61</v>
      </c>
      <c r="T84" s="63" t="s">
        <v>57</v>
      </c>
      <c r="U84" s="51" t="s">
        <v>25</v>
      </c>
      <c r="V84" s="63" t="s">
        <v>57</v>
      </c>
      <c r="W84" s="43" t="s">
        <v>22</v>
      </c>
      <c r="X84" s="48" t="s">
        <v>24</v>
      </c>
      <c r="Y84" s="57" t="s">
        <v>62</v>
      </c>
      <c r="Z84" s="52" t="s">
        <v>26</v>
      </c>
      <c r="AA84" s="63" t="s">
        <v>57</v>
      </c>
      <c r="AB84" s="64" t="s">
        <v>20</v>
      </c>
      <c r="AC84" s="63" t="s">
        <v>57</v>
      </c>
      <c r="AD84" s="66" t="s">
        <v>59</v>
      </c>
      <c r="AE84" s="56" t="s">
        <v>61</v>
      </c>
      <c r="AF84" s="65" t="s">
        <v>58</v>
      </c>
      <c r="AG84" s="41" t="s">
        <v>21</v>
      </c>
      <c r="AH84" s="63" t="s">
        <v>57</v>
      </c>
      <c r="AI84" s="66" t="s">
        <v>59</v>
      </c>
      <c r="AJ84" s="63" t="s">
        <v>57</v>
      </c>
      <c r="AK84" s="45" t="s">
        <v>56</v>
      </c>
      <c r="AL84" s="51" t="s">
        <v>25</v>
      </c>
      <c r="AM84" s="43" t="s">
        <v>22</v>
      </c>
      <c r="AN84" s="55" t="s">
        <v>60</v>
      </c>
      <c r="AO84" s="63" t="s">
        <v>57</v>
      </c>
      <c r="AP84" s="45" t="s">
        <v>56</v>
      </c>
      <c r="AQ84" s="63" t="s">
        <v>57</v>
      </c>
      <c r="AR84" s="55" t="s">
        <v>60</v>
      </c>
      <c r="AS84" s="57" t="s">
        <v>62</v>
      </c>
      <c r="AT84" s="56" t="s">
        <v>61</v>
      </c>
      <c r="AU84" s="48" t="s">
        <v>24</v>
      </c>
      <c r="AV84" s="63" t="s">
        <v>57</v>
      </c>
      <c r="AW84" s="57" t="s">
        <v>62</v>
      </c>
      <c r="AX84" s="63" t="s">
        <v>57</v>
      </c>
      <c r="AY84" s="48" t="s">
        <v>24</v>
      </c>
      <c r="AZ84" s="52" t="s">
        <v>26</v>
      </c>
      <c r="BA84" s="51" t="s">
        <v>25</v>
      </c>
      <c r="BB84" s="64" t="s">
        <v>20</v>
      </c>
      <c r="BC84" s="63" t="s">
        <v>57</v>
      </c>
      <c r="BD84" s="52" t="s">
        <v>26</v>
      </c>
      <c r="BE84" s="63" t="s">
        <v>57</v>
      </c>
      <c r="BF84" s="56" t="s">
        <v>61</v>
      </c>
      <c r="BG84" s="64" t="s">
        <v>20</v>
      </c>
      <c r="BH84" s="41" t="s">
        <v>21</v>
      </c>
      <c r="BI84" s="65" t="s">
        <v>58</v>
      </c>
      <c r="BJ84" s="63" t="s">
        <v>57</v>
      </c>
      <c r="BK84" s="43" t="s">
        <v>22</v>
      </c>
      <c r="BL84" s="63" t="s">
        <v>57</v>
      </c>
      <c r="BM84" s="51" t="s">
        <v>25</v>
      </c>
      <c r="BN84" s="65" t="s">
        <v>58</v>
      </c>
      <c r="BO84" s="66" t="s">
        <v>59</v>
      </c>
      <c r="BP84" s="45" t="s">
        <v>56</v>
      </c>
      <c r="BQ84" s="63" t="s">
        <v>57</v>
      </c>
      <c r="BR84" s="55" t="s">
        <v>60</v>
      </c>
      <c r="BS84" s="63" t="s">
        <v>57</v>
      </c>
      <c r="BT84" s="57" t="s">
        <v>62</v>
      </c>
      <c r="BU84" s="41" t="s">
        <v>21</v>
      </c>
      <c r="BV84" s="48" t="s">
        <v>24</v>
      </c>
      <c r="BW84" s="56" t="s">
        <v>61</v>
      </c>
      <c r="BX84" s="63" t="s">
        <v>57</v>
      </c>
      <c r="BY84" s="51" t="s">
        <v>25</v>
      </c>
      <c r="BZ84" s="63" t="s">
        <v>57</v>
      </c>
      <c r="CA84" s="52" t="s">
        <v>26</v>
      </c>
      <c r="CB84" s="66" t="s">
        <v>59</v>
      </c>
      <c r="CC84" s="57" t="s">
        <v>62</v>
      </c>
      <c r="CD84" s="52" t="s">
        <v>26</v>
      </c>
      <c r="CE84" s="63" t="s">
        <v>57</v>
      </c>
      <c r="CF84" s="64" t="s">
        <v>20</v>
      </c>
      <c r="CG84" s="63" t="s">
        <v>57</v>
      </c>
      <c r="CH84" s="64" t="s">
        <v>20</v>
      </c>
      <c r="CI84" s="43" t="s">
        <v>22</v>
      </c>
      <c r="CJ84" s="65" t="s">
        <v>58</v>
      </c>
      <c r="CK84" s="41" t="s">
        <v>21</v>
      </c>
      <c r="CL84" s="63" t="s">
        <v>57</v>
      </c>
      <c r="CM84" s="66" t="s">
        <v>59</v>
      </c>
      <c r="CN84" s="63" t="s">
        <v>57</v>
      </c>
      <c r="CO84" s="65" t="s">
        <v>58</v>
      </c>
      <c r="CP84" s="55" t="s">
        <v>60</v>
      </c>
      <c r="CQ84" s="43" t="s">
        <v>22</v>
      </c>
      <c r="CR84" s="55" t="s">
        <v>60</v>
      </c>
      <c r="CS84" s="63" t="s">
        <v>57</v>
      </c>
      <c r="CT84" s="45" t="s">
        <v>56</v>
      </c>
      <c r="CU84" s="63" t="s">
        <v>57</v>
      </c>
      <c r="CV84" s="41" t="s">
        <v>21</v>
      </c>
      <c r="CW84" s="45" t="s">
        <v>56</v>
      </c>
      <c r="CX84" s="56" t="s">
        <v>61</v>
      </c>
      <c r="CY84" s="48" t="s">
        <v>24</v>
      </c>
      <c r="CZ84" s="63" t="s">
        <v>57</v>
      </c>
      <c r="DA84" s="57" t="s">
        <v>62</v>
      </c>
      <c r="DB84" s="63" t="s">
        <v>57</v>
      </c>
      <c r="DC84" s="66" t="s">
        <v>59</v>
      </c>
      <c r="DD84" s="56" t="s">
        <v>61</v>
      </c>
      <c r="DE84" s="51" t="s">
        <v>25</v>
      </c>
      <c r="DF84" s="64" t="s">
        <v>20</v>
      </c>
      <c r="DG84" s="63" t="s">
        <v>57</v>
      </c>
      <c r="DH84" s="52" t="s">
        <v>26</v>
      </c>
      <c r="DI84" s="63" t="s">
        <v>57</v>
      </c>
      <c r="DJ84" s="43" t="s">
        <v>22</v>
      </c>
      <c r="DK84" s="48" t="s">
        <v>24</v>
      </c>
      <c r="DL84" s="41" t="s">
        <v>21</v>
      </c>
      <c r="DM84" s="65" t="s">
        <v>58</v>
      </c>
      <c r="DN84" s="63" t="s">
        <v>57</v>
      </c>
      <c r="DO84" s="43" t="s">
        <v>22</v>
      </c>
      <c r="DP84" s="63" t="s">
        <v>57</v>
      </c>
      <c r="DQ84" s="55" t="s">
        <v>60</v>
      </c>
      <c r="DR84" s="57" t="s">
        <v>62</v>
      </c>
      <c r="DS84" s="66" t="s">
        <v>59</v>
      </c>
      <c r="DT84" s="45" t="s">
        <v>56</v>
      </c>
      <c r="DU84" s="63" t="s">
        <v>57</v>
      </c>
      <c r="DV84" s="55" t="s">
        <v>60</v>
      </c>
      <c r="DW84" s="63" t="s">
        <v>57</v>
      </c>
      <c r="DX84" s="45" t="s">
        <v>56</v>
      </c>
      <c r="DY84" s="51" t="s">
        <v>25</v>
      </c>
      <c r="DZ84" s="48" t="s">
        <v>24</v>
      </c>
      <c r="EA84" s="56" t="s">
        <v>61</v>
      </c>
      <c r="EB84" s="63" t="s">
        <v>57</v>
      </c>
      <c r="EC84" s="51" t="s">
        <v>25</v>
      </c>
      <c r="ED84" s="63" t="s">
        <v>57</v>
      </c>
      <c r="EE84" s="56" t="s">
        <v>61</v>
      </c>
      <c r="EF84" s="64" t="s">
        <v>20</v>
      </c>
      <c r="EG84" s="57" t="s">
        <v>62</v>
      </c>
      <c r="EH84" s="52" t="s">
        <v>26</v>
      </c>
      <c r="EI84" s="63" t="s">
        <v>57</v>
      </c>
      <c r="EJ84" s="64" t="s">
        <v>20</v>
      </c>
      <c r="EK84" s="63" t="s">
        <v>57</v>
      </c>
      <c r="EL84" s="48" t="s">
        <v>24</v>
      </c>
      <c r="EM84" s="52" t="s">
        <v>26</v>
      </c>
      <c r="EN84" s="65" t="s">
        <v>58</v>
      </c>
      <c r="EO84" s="41" t="s">
        <v>21</v>
      </c>
      <c r="EP84" s="63" t="s">
        <v>57</v>
      </c>
      <c r="EQ84" s="66" t="s">
        <v>59</v>
      </c>
      <c r="ER84" s="63" t="s">
        <v>57</v>
      </c>
      <c r="ES84" s="57" t="s">
        <v>62</v>
      </c>
      <c r="ET84" s="41" t="s">
        <v>21</v>
      </c>
      <c r="EU84" s="43" t="s">
        <v>22</v>
      </c>
      <c r="EV84" s="55" t="s">
        <v>60</v>
      </c>
      <c r="EW84" s="63" t="s">
        <v>57</v>
      </c>
      <c r="EX84" s="45" t="s">
        <v>56</v>
      </c>
      <c r="EY84" s="63" t="s">
        <v>57</v>
      </c>
      <c r="EZ84" s="51" t="s">
        <v>25</v>
      </c>
      <c r="FA84" s="65" t="s">
        <v>58</v>
      </c>
      <c r="FB84" s="56" t="s">
        <v>61</v>
      </c>
      <c r="FC84" s="48" t="s">
        <v>24</v>
      </c>
      <c r="FD84" s="63" t="s">
        <v>57</v>
      </c>
      <c r="FE84" s="57" t="s">
        <v>62</v>
      </c>
      <c r="FF84" s="63" t="s">
        <v>57</v>
      </c>
      <c r="FG84" s="64" t="s">
        <v>20</v>
      </c>
      <c r="FH84" s="43" t="s">
        <v>22</v>
      </c>
      <c r="FI84" s="51" t="s">
        <v>25</v>
      </c>
      <c r="FJ84" s="64" t="s">
        <v>20</v>
      </c>
      <c r="FK84" s="63" t="s">
        <v>57</v>
      </c>
      <c r="FL84" s="52" t="s">
        <v>26</v>
      </c>
      <c r="FM84" s="63" t="s">
        <v>57</v>
      </c>
      <c r="FN84" s="52" t="s">
        <v>26</v>
      </c>
      <c r="FO84" s="66" t="s">
        <v>59</v>
      </c>
    </row>
    <row r="85" spans="1:171" ht="13.5">
      <c r="A85" s="51" t="s">
        <v>25</v>
      </c>
      <c r="B85" s="19">
        <f>COUNTIF(D83:FO91,"PAN")</f>
        <v>66</v>
      </c>
      <c r="C85" s="58"/>
      <c r="D85" s="43" t="s">
        <v>22</v>
      </c>
      <c r="E85" s="66" t="s">
        <v>59</v>
      </c>
      <c r="F85" s="63" t="s">
        <v>57</v>
      </c>
      <c r="G85" s="45" t="s">
        <v>56</v>
      </c>
      <c r="H85" s="63" t="s">
        <v>57</v>
      </c>
      <c r="I85" s="43" t="s">
        <v>22</v>
      </c>
      <c r="J85" s="48" t="s">
        <v>24</v>
      </c>
      <c r="K85" s="55" t="s">
        <v>60</v>
      </c>
      <c r="L85" s="48" t="s">
        <v>24</v>
      </c>
      <c r="M85" s="63" t="s">
        <v>57</v>
      </c>
      <c r="N85" s="56" t="s">
        <v>61</v>
      </c>
      <c r="O85" s="63" t="s">
        <v>57</v>
      </c>
      <c r="P85" s="66" t="s">
        <v>59</v>
      </c>
      <c r="Q85" s="56" t="s">
        <v>61</v>
      </c>
      <c r="R85" s="51" t="s">
        <v>25</v>
      </c>
      <c r="S85" s="57" t="s">
        <v>62</v>
      </c>
      <c r="T85" s="63" t="s">
        <v>57</v>
      </c>
      <c r="U85" s="52" t="s">
        <v>26</v>
      </c>
      <c r="V85" s="63" t="s">
        <v>57</v>
      </c>
      <c r="W85" s="45" t="s">
        <v>56</v>
      </c>
      <c r="X85" s="51" t="s">
        <v>25</v>
      </c>
      <c r="Y85" s="64" t="s">
        <v>20</v>
      </c>
      <c r="Z85" s="68" t="s">
        <v>58</v>
      </c>
      <c r="AA85" s="63" t="s">
        <v>57</v>
      </c>
      <c r="AB85" s="41" t="s">
        <v>21</v>
      </c>
      <c r="AC85" s="63" t="s">
        <v>57</v>
      </c>
      <c r="AD85" s="55" t="s">
        <v>60</v>
      </c>
      <c r="AE85" s="57" t="s">
        <v>62</v>
      </c>
      <c r="AF85" s="66" t="s">
        <v>59</v>
      </c>
      <c r="AG85" s="43" t="s">
        <v>22</v>
      </c>
      <c r="AH85" s="63" t="s">
        <v>57</v>
      </c>
      <c r="AI85" s="55" t="s">
        <v>60</v>
      </c>
      <c r="AJ85" s="63" t="s">
        <v>57</v>
      </c>
      <c r="AK85" s="48" t="s">
        <v>24</v>
      </c>
      <c r="AL85" s="52" t="s">
        <v>26</v>
      </c>
      <c r="AM85" s="45" t="s">
        <v>56</v>
      </c>
      <c r="AN85" s="56" t="s">
        <v>61</v>
      </c>
      <c r="AO85" s="63" t="s">
        <v>57</v>
      </c>
      <c r="AP85" s="48" t="s">
        <v>24</v>
      </c>
      <c r="AQ85" s="63" t="s">
        <v>57</v>
      </c>
      <c r="AR85" s="56" t="s">
        <v>61</v>
      </c>
      <c r="AS85" s="64" t="s">
        <v>20</v>
      </c>
      <c r="AT85" s="57" t="s">
        <v>62</v>
      </c>
      <c r="AU85" s="51" t="s">
        <v>25</v>
      </c>
      <c r="AV85" s="63" t="s">
        <v>57</v>
      </c>
      <c r="AW85" s="64" t="s">
        <v>20</v>
      </c>
      <c r="AX85" s="63" t="s">
        <v>57</v>
      </c>
      <c r="AY85" s="51" t="s">
        <v>25</v>
      </c>
      <c r="AZ85" s="65" t="s">
        <v>58</v>
      </c>
      <c r="BA85" s="52" t="s">
        <v>26</v>
      </c>
      <c r="BB85" s="41" t="s">
        <v>21</v>
      </c>
      <c r="BC85" s="63" t="s">
        <v>57</v>
      </c>
      <c r="BD85" s="65" t="s">
        <v>58</v>
      </c>
      <c r="BE85" s="63" t="s">
        <v>57</v>
      </c>
      <c r="BF85" s="57" t="s">
        <v>62</v>
      </c>
      <c r="BG85" s="41" t="s">
        <v>21</v>
      </c>
      <c r="BH85" s="43" t="s">
        <v>22</v>
      </c>
      <c r="BI85" s="66" t="s">
        <v>59</v>
      </c>
      <c r="BJ85" s="63" t="s">
        <v>57</v>
      </c>
      <c r="BK85" s="45" t="s">
        <v>56</v>
      </c>
      <c r="BL85" s="63" t="s">
        <v>57</v>
      </c>
      <c r="BM85" s="52" t="s">
        <v>26</v>
      </c>
      <c r="BN85" s="66" t="s">
        <v>59</v>
      </c>
      <c r="BO85" s="55" t="s">
        <v>60</v>
      </c>
      <c r="BP85" s="48" t="s">
        <v>24</v>
      </c>
      <c r="BQ85" s="63" t="s">
        <v>57</v>
      </c>
      <c r="BR85" s="56" t="s">
        <v>61</v>
      </c>
      <c r="BS85" s="63" t="s">
        <v>57</v>
      </c>
      <c r="BT85" s="64" t="s">
        <v>20</v>
      </c>
      <c r="BU85" s="43" t="s">
        <v>22</v>
      </c>
      <c r="BV85" s="51" t="s">
        <v>25</v>
      </c>
      <c r="BW85" s="57" t="s">
        <v>62</v>
      </c>
      <c r="BX85" s="63" t="s">
        <v>57</v>
      </c>
      <c r="BY85" s="52" t="s">
        <v>26</v>
      </c>
      <c r="BZ85" s="63" t="s">
        <v>57</v>
      </c>
      <c r="CA85" s="65" t="s">
        <v>58</v>
      </c>
      <c r="CB85" s="55" t="s">
        <v>60</v>
      </c>
      <c r="CC85" s="64" t="s">
        <v>20</v>
      </c>
      <c r="CD85" s="68" t="s">
        <v>58</v>
      </c>
      <c r="CE85" s="63" t="s">
        <v>57</v>
      </c>
      <c r="CF85" s="41" t="s">
        <v>21</v>
      </c>
      <c r="CG85" s="63" t="s">
        <v>57</v>
      </c>
      <c r="CH85" s="41" t="s">
        <v>21</v>
      </c>
      <c r="CI85" s="45" t="s">
        <v>56</v>
      </c>
      <c r="CJ85" s="66" t="s">
        <v>59</v>
      </c>
      <c r="CK85" s="43" t="s">
        <v>22</v>
      </c>
      <c r="CL85" s="63" t="s">
        <v>57</v>
      </c>
      <c r="CM85" s="55" t="s">
        <v>60</v>
      </c>
      <c r="CN85" s="63" t="s">
        <v>57</v>
      </c>
      <c r="CO85" s="66" t="s">
        <v>59</v>
      </c>
      <c r="CP85" s="56" t="s">
        <v>61</v>
      </c>
      <c r="CQ85" s="45" t="s">
        <v>56</v>
      </c>
      <c r="CR85" s="56" t="s">
        <v>61</v>
      </c>
      <c r="CS85" s="63" t="s">
        <v>57</v>
      </c>
      <c r="CT85" s="48" t="s">
        <v>24</v>
      </c>
      <c r="CU85" s="63" t="s">
        <v>57</v>
      </c>
      <c r="CV85" s="43" t="s">
        <v>22</v>
      </c>
      <c r="CW85" s="48" t="s">
        <v>24</v>
      </c>
      <c r="CX85" s="57" t="s">
        <v>62</v>
      </c>
      <c r="CY85" s="51" t="s">
        <v>25</v>
      </c>
      <c r="CZ85" s="63" t="s">
        <v>57</v>
      </c>
      <c r="DA85" s="64" t="s">
        <v>20</v>
      </c>
      <c r="DB85" s="63" t="s">
        <v>57</v>
      </c>
      <c r="DC85" s="55" t="s">
        <v>60</v>
      </c>
      <c r="DD85" s="57" t="s">
        <v>62</v>
      </c>
      <c r="DE85" s="52" t="s">
        <v>26</v>
      </c>
      <c r="DF85" s="41" t="s">
        <v>21</v>
      </c>
      <c r="DG85" s="63" t="s">
        <v>57</v>
      </c>
      <c r="DH85" s="65" t="s">
        <v>58</v>
      </c>
      <c r="DI85" s="63" t="s">
        <v>57</v>
      </c>
      <c r="DJ85" s="45" t="s">
        <v>56</v>
      </c>
      <c r="DK85" s="51" t="s">
        <v>25</v>
      </c>
      <c r="DL85" s="43" t="s">
        <v>22</v>
      </c>
      <c r="DM85" s="66" t="s">
        <v>59</v>
      </c>
      <c r="DN85" s="63" t="s">
        <v>57</v>
      </c>
      <c r="DO85" s="45" t="s">
        <v>56</v>
      </c>
      <c r="DP85" s="63" t="s">
        <v>57</v>
      </c>
      <c r="DQ85" s="56" t="s">
        <v>61</v>
      </c>
      <c r="DR85" s="64" t="s">
        <v>20</v>
      </c>
      <c r="DS85" s="55" t="s">
        <v>60</v>
      </c>
      <c r="DT85" s="48" t="s">
        <v>24</v>
      </c>
      <c r="DU85" s="63" t="s">
        <v>57</v>
      </c>
      <c r="DV85" s="56" t="s">
        <v>61</v>
      </c>
      <c r="DW85" s="63" t="s">
        <v>57</v>
      </c>
      <c r="DX85" s="48" t="s">
        <v>24</v>
      </c>
      <c r="DY85" s="52" t="s">
        <v>26</v>
      </c>
      <c r="DZ85" s="51" t="s">
        <v>25</v>
      </c>
      <c r="EA85" s="57" t="s">
        <v>62</v>
      </c>
      <c r="EB85" s="63" t="s">
        <v>57</v>
      </c>
      <c r="EC85" s="52" t="s">
        <v>26</v>
      </c>
      <c r="ED85" s="63" t="s">
        <v>57</v>
      </c>
      <c r="EE85" s="57" t="s">
        <v>62</v>
      </c>
      <c r="EF85" s="41" t="s">
        <v>21</v>
      </c>
      <c r="EG85" s="64" t="s">
        <v>20</v>
      </c>
      <c r="EH85" s="68" t="s">
        <v>58</v>
      </c>
      <c r="EI85" s="63" t="s">
        <v>57</v>
      </c>
      <c r="EJ85" s="41" t="s">
        <v>21</v>
      </c>
      <c r="EK85" s="63" t="s">
        <v>57</v>
      </c>
      <c r="EL85" s="51" t="s">
        <v>25</v>
      </c>
      <c r="EM85" s="65" t="s">
        <v>58</v>
      </c>
      <c r="EN85" s="66" t="s">
        <v>59</v>
      </c>
      <c r="EO85" s="43" t="s">
        <v>22</v>
      </c>
      <c r="EP85" s="63" t="s">
        <v>57</v>
      </c>
      <c r="EQ85" s="55" t="s">
        <v>60</v>
      </c>
      <c r="ER85" s="63" t="s">
        <v>57</v>
      </c>
      <c r="ES85" s="64" t="s">
        <v>20</v>
      </c>
      <c r="ET85" s="43" t="s">
        <v>22</v>
      </c>
      <c r="EU85" s="45" t="s">
        <v>56</v>
      </c>
      <c r="EV85" s="56" t="s">
        <v>61</v>
      </c>
      <c r="EW85" s="63" t="s">
        <v>57</v>
      </c>
      <c r="EX85" s="48" t="s">
        <v>24</v>
      </c>
      <c r="EY85" s="63" t="s">
        <v>57</v>
      </c>
      <c r="EZ85" s="52" t="s">
        <v>26</v>
      </c>
      <c r="FA85" s="66" t="s">
        <v>59</v>
      </c>
      <c r="FB85" s="57" t="s">
        <v>62</v>
      </c>
      <c r="FC85" s="51" t="s">
        <v>25</v>
      </c>
      <c r="FD85" s="63" t="s">
        <v>57</v>
      </c>
      <c r="FE85" s="64" t="s">
        <v>20</v>
      </c>
      <c r="FF85" s="63" t="s">
        <v>57</v>
      </c>
      <c r="FG85" s="41" t="s">
        <v>21</v>
      </c>
      <c r="FH85" s="45" t="s">
        <v>56</v>
      </c>
      <c r="FI85" s="52" t="s">
        <v>26</v>
      </c>
      <c r="FJ85" s="41" t="s">
        <v>21</v>
      </c>
      <c r="FK85" s="63" t="s">
        <v>57</v>
      </c>
      <c r="FL85" s="65" t="s">
        <v>58</v>
      </c>
      <c r="FM85" s="63" t="s">
        <v>57</v>
      </c>
      <c r="FN85" s="65" t="s">
        <v>58</v>
      </c>
      <c r="FO85" s="55" t="s">
        <v>60</v>
      </c>
    </row>
    <row r="86" spans="1:171" ht="13.5">
      <c r="A86" s="52" t="s">
        <v>26</v>
      </c>
      <c r="B86" s="19">
        <f>COUNTIF(D83:FO91,"PVEM")</f>
        <v>66</v>
      </c>
      <c r="C86" s="58"/>
      <c r="D86" s="45" t="s">
        <v>56</v>
      </c>
      <c r="E86" s="55" t="s">
        <v>60</v>
      </c>
      <c r="F86" s="63" t="s">
        <v>57</v>
      </c>
      <c r="G86" s="48" t="s">
        <v>24</v>
      </c>
      <c r="H86" s="63" t="s">
        <v>57</v>
      </c>
      <c r="I86" s="45" t="s">
        <v>56</v>
      </c>
      <c r="J86" s="51" t="s">
        <v>25</v>
      </c>
      <c r="K86" s="56" t="s">
        <v>61</v>
      </c>
      <c r="L86" s="51" t="s">
        <v>25</v>
      </c>
      <c r="M86" s="63" t="s">
        <v>57</v>
      </c>
      <c r="N86" s="57" t="s">
        <v>62</v>
      </c>
      <c r="O86" s="63" t="s">
        <v>57</v>
      </c>
      <c r="P86" s="55" t="s">
        <v>60</v>
      </c>
      <c r="Q86" s="57" t="s">
        <v>62</v>
      </c>
      <c r="R86" s="52" t="s">
        <v>26</v>
      </c>
      <c r="S86" s="64" t="s">
        <v>20</v>
      </c>
      <c r="T86" s="63" t="s">
        <v>57</v>
      </c>
      <c r="U86" s="65" t="s">
        <v>58</v>
      </c>
      <c r="V86" s="63" t="s">
        <v>57</v>
      </c>
      <c r="W86" s="48" t="s">
        <v>24</v>
      </c>
      <c r="X86" s="52" t="s">
        <v>26</v>
      </c>
      <c r="Y86" s="41" t="s">
        <v>21</v>
      </c>
      <c r="Z86" s="66" t="s">
        <v>59</v>
      </c>
      <c r="AA86" s="63" t="s">
        <v>57</v>
      </c>
      <c r="AB86" s="43" t="s">
        <v>22</v>
      </c>
      <c r="AC86" s="63" t="s">
        <v>57</v>
      </c>
      <c r="AD86" s="56" t="s">
        <v>61</v>
      </c>
      <c r="AE86" s="64" t="s">
        <v>20</v>
      </c>
      <c r="AF86" s="55" t="s">
        <v>60</v>
      </c>
      <c r="AG86" s="45" t="s">
        <v>56</v>
      </c>
      <c r="AH86" s="63" t="s">
        <v>57</v>
      </c>
      <c r="AI86" s="56" t="s">
        <v>61</v>
      </c>
      <c r="AJ86" s="63" t="s">
        <v>57</v>
      </c>
      <c r="AK86" s="51" t="s">
        <v>25</v>
      </c>
      <c r="AL86" s="65" t="s">
        <v>58</v>
      </c>
      <c r="AM86" s="48" t="s">
        <v>24</v>
      </c>
      <c r="AN86" s="57" t="s">
        <v>62</v>
      </c>
      <c r="AO86" s="63" t="s">
        <v>57</v>
      </c>
      <c r="AP86" s="51" t="s">
        <v>25</v>
      </c>
      <c r="AQ86" s="63" t="s">
        <v>57</v>
      </c>
      <c r="AR86" s="57" t="s">
        <v>62</v>
      </c>
      <c r="AS86" s="41" t="s">
        <v>21</v>
      </c>
      <c r="AT86" s="64" t="s">
        <v>20</v>
      </c>
      <c r="AU86" s="52" t="s">
        <v>26</v>
      </c>
      <c r="AV86" s="63" t="s">
        <v>57</v>
      </c>
      <c r="AW86" s="41" t="s">
        <v>21</v>
      </c>
      <c r="AX86" s="63" t="s">
        <v>57</v>
      </c>
      <c r="AY86" s="52" t="s">
        <v>26</v>
      </c>
      <c r="AZ86" s="66" t="s">
        <v>59</v>
      </c>
      <c r="BA86" s="65" t="s">
        <v>58</v>
      </c>
      <c r="BB86" s="43" t="s">
        <v>22</v>
      </c>
      <c r="BC86" s="63" t="s">
        <v>57</v>
      </c>
      <c r="BD86" s="66" t="s">
        <v>59</v>
      </c>
      <c r="BE86" s="63" t="s">
        <v>57</v>
      </c>
      <c r="BF86" s="64" t="s">
        <v>20</v>
      </c>
      <c r="BG86" s="43" t="s">
        <v>22</v>
      </c>
      <c r="BH86" s="45" t="s">
        <v>56</v>
      </c>
      <c r="BI86" s="55" t="s">
        <v>60</v>
      </c>
      <c r="BJ86" s="63" t="s">
        <v>57</v>
      </c>
      <c r="BK86" s="48" t="s">
        <v>24</v>
      </c>
      <c r="BL86" s="63" t="s">
        <v>57</v>
      </c>
      <c r="BM86" s="65" t="s">
        <v>58</v>
      </c>
      <c r="BN86" s="55" t="s">
        <v>60</v>
      </c>
      <c r="BO86" s="56" t="s">
        <v>61</v>
      </c>
      <c r="BP86" s="51" t="s">
        <v>25</v>
      </c>
      <c r="BQ86" s="63" t="s">
        <v>57</v>
      </c>
      <c r="BR86" s="57" t="s">
        <v>62</v>
      </c>
      <c r="BS86" s="63" t="s">
        <v>57</v>
      </c>
      <c r="BT86" s="41" t="s">
        <v>21</v>
      </c>
      <c r="BU86" s="45" t="s">
        <v>56</v>
      </c>
      <c r="BV86" s="52" t="s">
        <v>26</v>
      </c>
      <c r="BW86" s="64" t="s">
        <v>20</v>
      </c>
      <c r="BX86" s="63" t="s">
        <v>57</v>
      </c>
      <c r="BY86" s="65" t="s">
        <v>58</v>
      </c>
      <c r="BZ86" s="63" t="s">
        <v>57</v>
      </c>
      <c r="CA86" s="66" t="s">
        <v>59</v>
      </c>
      <c r="CB86" s="56" t="s">
        <v>61</v>
      </c>
      <c r="CC86" s="41" t="s">
        <v>21</v>
      </c>
      <c r="CD86" s="66" t="s">
        <v>59</v>
      </c>
      <c r="CE86" s="63" t="s">
        <v>57</v>
      </c>
      <c r="CF86" s="43" t="s">
        <v>22</v>
      </c>
      <c r="CG86" s="63" t="s">
        <v>57</v>
      </c>
      <c r="CH86" s="43" t="s">
        <v>22</v>
      </c>
      <c r="CI86" s="48" t="s">
        <v>24</v>
      </c>
      <c r="CJ86" s="55" t="s">
        <v>60</v>
      </c>
      <c r="CK86" s="45" t="s">
        <v>56</v>
      </c>
      <c r="CL86" s="63" t="s">
        <v>57</v>
      </c>
      <c r="CM86" s="56" t="s">
        <v>61</v>
      </c>
      <c r="CN86" s="63" t="s">
        <v>57</v>
      </c>
      <c r="CO86" s="55" t="s">
        <v>60</v>
      </c>
      <c r="CP86" s="57" t="s">
        <v>62</v>
      </c>
      <c r="CQ86" s="48" t="s">
        <v>24</v>
      </c>
      <c r="CR86" s="57" t="s">
        <v>62</v>
      </c>
      <c r="CS86" s="63" t="s">
        <v>57</v>
      </c>
      <c r="CT86" s="51" t="s">
        <v>25</v>
      </c>
      <c r="CU86" s="63" t="s">
        <v>57</v>
      </c>
      <c r="CV86" s="45" t="s">
        <v>56</v>
      </c>
      <c r="CW86" s="51" t="s">
        <v>25</v>
      </c>
      <c r="CX86" s="64" t="s">
        <v>20</v>
      </c>
      <c r="CY86" s="52" t="s">
        <v>26</v>
      </c>
      <c r="CZ86" s="63" t="s">
        <v>57</v>
      </c>
      <c r="DA86" s="41" t="s">
        <v>21</v>
      </c>
      <c r="DB86" s="63" t="s">
        <v>57</v>
      </c>
      <c r="DC86" s="56" t="s">
        <v>61</v>
      </c>
      <c r="DD86" s="64" t="s">
        <v>20</v>
      </c>
      <c r="DE86" s="65" t="s">
        <v>58</v>
      </c>
      <c r="DF86" s="43" t="s">
        <v>22</v>
      </c>
      <c r="DG86" s="63" t="s">
        <v>57</v>
      </c>
      <c r="DH86" s="66" t="s">
        <v>59</v>
      </c>
      <c r="DI86" s="63" t="s">
        <v>57</v>
      </c>
      <c r="DJ86" s="48" t="s">
        <v>24</v>
      </c>
      <c r="DK86" s="52" t="s">
        <v>26</v>
      </c>
      <c r="DL86" s="45" t="s">
        <v>56</v>
      </c>
      <c r="DM86" s="55" t="s">
        <v>60</v>
      </c>
      <c r="DN86" s="63" t="s">
        <v>57</v>
      </c>
      <c r="DO86" s="48" t="s">
        <v>24</v>
      </c>
      <c r="DP86" s="63" t="s">
        <v>57</v>
      </c>
      <c r="DQ86" s="57" t="s">
        <v>62</v>
      </c>
      <c r="DR86" s="41" t="s">
        <v>21</v>
      </c>
      <c r="DS86" s="56" t="s">
        <v>61</v>
      </c>
      <c r="DT86" s="51" t="s">
        <v>25</v>
      </c>
      <c r="DU86" s="63" t="s">
        <v>57</v>
      </c>
      <c r="DV86" s="57" t="s">
        <v>62</v>
      </c>
      <c r="DW86" s="63" t="s">
        <v>57</v>
      </c>
      <c r="DX86" s="51" t="s">
        <v>25</v>
      </c>
      <c r="DY86" s="65" t="s">
        <v>58</v>
      </c>
      <c r="DZ86" s="52" t="s">
        <v>26</v>
      </c>
      <c r="EA86" s="64" t="s">
        <v>20</v>
      </c>
      <c r="EB86" s="63" t="s">
        <v>57</v>
      </c>
      <c r="EC86" s="65" t="s">
        <v>58</v>
      </c>
      <c r="ED86" s="63" t="s">
        <v>57</v>
      </c>
      <c r="EE86" s="64" t="s">
        <v>20</v>
      </c>
      <c r="EF86" s="43" t="s">
        <v>22</v>
      </c>
      <c r="EG86" s="41" t="s">
        <v>21</v>
      </c>
      <c r="EH86" s="66" t="s">
        <v>59</v>
      </c>
      <c r="EI86" s="63" t="s">
        <v>57</v>
      </c>
      <c r="EJ86" s="43" t="s">
        <v>22</v>
      </c>
      <c r="EK86" s="63" t="s">
        <v>57</v>
      </c>
      <c r="EL86" s="52" t="s">
        <v>26</v>
      </c>
      <c r="EM86" s="66" t="s">
        <v>59</v>
      </c>
      <c r="EN86" s="55" t="s">
        <v>60</v>
      </c>
      <c r="EO86" s="45" t="s">
        <v>56</v>
      </c>
      <c r="EP86" s="63" t="s">
        <v>57</v>
      </c>
      <c r="EQ86" s="56" t="s">
        <v>61</v>
      </c>
      <c r="ER86" s="63" t="s">
        <v>57</v>
      </c>
      <c r="ES86" s="41" t="s">
        <v>21</v>
      </c>
      <c r="ET86" s="45" t="s">
        <v>56</v>
      </c>
      <c r="EU86" s="48" t="s">
        <v>24</v>
      </c>
      <c r="EV86" s="57" t="s">
        <v>62</v>
      </c>
      <c r="EW86" s="63" t="s">
        <v>57</v>
      </c>
      <c r="EX86" s="51" t="s">
        <v>25</v>
      </c>
      <c r="EY86" s="63" t="s">
        <v>57</v>
      </c>
      <c r="EZ86" s="65" t="s">
        <v>58</v>
      </c>
      <c r="FA86" s="55" t="s">
        <v>60</v>
      </c>
      <c r="FB86" s="64" t="s">
        <v>20</v>
      </c>
      <c r="FC86" s="52" t="s">
        <v>26</v>
      </c>
      <c r="FD86" s="63" t="s">
        <v>57</v>
      </c>
      <c r="FE86" s="41" t="s">
        <v>21</v>
      </c>
      <c r="FF86" s="63" t="s">
        <v>57</v>
      </c>
      <c r="FG86" s="43" t="s">
        <v>22</v>
      </c>
      <c r="FH86" s="48" t="s">
        <v>24</v>
      </c>
      <c r="FI86" s="65" t="s">
        <v>58</v>
      </c>
      <c r="FJ86" s="43" t="s">
        <v>22</v>
      </c>
      <c r="FK86" s="63" t="s">
        <v>57</v>
      </c>
      <c r="FL86" s="66" t="s">
        <v>59</v>
      </c>
      <c r="FM86" s="63" t="s">
        <v>57</v>
      </c>
      <c r="FN86" s="66" t="s">
        <v>59</v>
      </c>
      <c r="FO86" s="56" t="s">
        <v>61</v>
      </c>
    </row>
    <row r="87" spans="1:171" ht="13.5">
      <c r="A87" s="53" t="s">
        <v>58</v>
      </c>
      <c r="B87" s="19">
        <f>COUNTIF(D83:FO91,"PL1")</f>
        <v>66</v>
      </c>
      <c r="C87" s="58"/>
      <c r="D87" s="48" t="s">
        <v>24</v>
      </c>
      <c r="E87" s="56" t="s">
        <v>61</v>
      </c>
      <c r="F87" s="63" t="s">
        <v>57</v>
      </c>
      <c r="G87" s="51" t="s">
        <v>25</v>
      </c>
      <c r="H87" s="63" t="s">
        <v>57</v>
      </c>
      <c r="I87" s="48" t="s">
        <v>24</v>
      </c>
      <c r="J87" s="52" t="s">
        <v>26</v>
      </c>
      <c r="K87" s="57" t="s">
        <v>62</v>
      </c>
      <c r="L87" s="52" t="s">
        <v>26</v>
      </c>
      <c r="M87" s="63" t="s">
        <v>57</v>
      </c>
      <c r="N87" s="64" t="s">
        <v>20</v>
      </c>
      <c r="O87" s="63" t="s">
        <v>57</v>
      </c>
      <c r="P87" s="56" t="s">
        <v>61</v>
      </c>
      <c r="Q87" s="64" t="s">
        <v>20</v>
      </c>
      <c r="R87" s="65" t="s">
        <v>58</v>
      </c>
      <c r="S87" s="41" t="s">
        <v>21</v>
      </c>
      <c r="T87" s="63" t="s">
        <v>57</v>
      </c>
      <c r="U87" s="66" t="s">
        <v>59</v>
      </c>
      <c r="V87" s="63" t="s">
        <v>57</v>
      </c>
      <c r="W87" s="51" t="s">
        <v>25</v>
      </c>
      <c r="X87" s="65" t="s">
        <v>58</v>
      </c>
      <c r="Y87" s="43" t="s">
        <v>22</v>
      </c>
      <c r="Z87" s="55" t="s">
        <v>60</v>
      </c>
      <c r="AA87" s="63" t="s">
        <v>57</v>
      </c>
      <c r="AB87" s="45" t="s">
        <v>56</v>
      </c>
      <c r="AC87" s="63" t="s">
        <v>57</v>
      </c>
      <c r="AD87" s="57" t="s">
        <v>62</v>
      </c>
      <c r="AE87" s="41" t="s">
        <v>21</v>
      </c>
      <c r="AF87" s="56" t="s">
        <v>61</v>
      </c>
      <c r="AG87" s="48" t="s">
        <v>24</v>
      </c>
      <c r="AH87" s="63" t="s">
        <v>57</v>
      </c>
      <c r="AI87" s="57" t="s">
        <v>62</v>
      </c>
      <c r="AJ87" s="63" t="s">
        <v>57</v>
      </c>
      <c r="AK87" s="52" t="s">
        <v>26</v>
      </c>
      <c r="AL87" s="66" t="s">
        <v>59</v>
      </c>
      <c r="AM87" s="51" t="s">
        <v>25</v>
      </c>
      <c r="AN87" s="64" t="s">
        <v>20</v>
      </c>
      <c r="AO87" s="63" t="s">
        <v>57</v>
      </c>
      <c r="AP87" s="52" t="s">
        <v>26</v>
      </c>
      <c r="AQ87" s="63" t="s">
        <v>57</v>
      </c>
      <c r="AR87" s="64" t="s">
        <v>20</v>
      </c>
      <c r="AS87" s="43" t="s">
        <v>22</v>
      </c>
      <c r="AT87" s="41" t="s">
        <v>21</v>
      </c>
      <c r="AU87" s="68" t="s">
        <v>58</v>
      </c>
      <c r="AV87" s="63" t="s">
        <v>57</v>
      </c>
      <c r="AW87" s="43" t="s">
        <v>22</v>
      </c>
      <c r="AX87" s="63" t="s">
        <v>57</v>
      </c>
      <c r="AY87" s="65" t="s">
        <v>58</v>
      </c>
      <c r="AZ87" s="55" t="s">
        <v>60</v>
      </c>
      <c r="BA87" s="66" t="s">
        <v>59</v>
      </c>
      <c r="BB87" s="45" t="s">
        <v>56</v>
      </c>
      <c r="BC87" s="63" t="s">
        <v>57</v>
      </c>
      <c r="BD87" s="55" t="s">
        <v>60</v>
      </c>
      <c r="BE87" s="63" t="s">
        <v>57</v>
      </c>
      <c r="BF87" s="41" t="s">
        <v>21</v>
      </c>
      <c r="BG87" s="45" t="s">
        <v>56</v>
      </c>
      <c r="BH87" s="48" t="s">
        <v>24</v>
      </c>
      <c r="BI87" s="56" t="s">
        <v>61</v>
      </c>
      <c r="BJ87" s="63" t="s">
        <v>57</v>
      </c>
      <c r="BK87" s="51" t="s">
        <v>25</v>
      </c>
      <c r="BL87" s="63" t="s">
        <v>57</v>
      </c>
      <c r="BM87" s="66" t="s">
        <v>59</v>
      </c>
      <c r="BN87" s="56" t="s">
        <v>61</v>
      </c>
      <c r="BO87" s="57" t="s">
        <v>62</v>
      </c>
      <c r="BP87" s="52" t="s">
        <v>26</v>
      </c>
      <c r="BQ87" s="63" t="s">
        <v>57</v>
      </c>
      <c r="BR87" s="64" t="s">
        <v>20</v>
      </c>
      <c r="BS87" s="63" t="s">
        <v>57</v>
      </c>
      <c r="BT87" s="43" t="s">
        <v>22</v>
      </c>
      <c r="BU87" s="48" t="s">
        <v>24</v>
      </c>
      <c r="BV87" s="65" t="s">
        <v>58</v>
      </c>
      <c r="BW87" s="41" t="s">
        <v>21</v>
      </c>
      <c r="BX87" s="63" t="s">
        <v>57</v>
      </c>
      <c r="BY87" s="66" t="s">
        <v>59</v>
      </c>
      <c r="BZ87" s="63" t="s">
        <v>57</v>
      </c>
      <c r="CA87" s="55" t="s">
        <v>60</v>
      </c>
      <c r="CB87" s="57" t="s">
        <v>62</v>
      </c>
      <c r="CC87" s="43" t="s">
        <v>22</v>
      </c>
      <c r="CD87" s="55" t="s">
        <v>60</v>
      </c>
      <c r="CE87" s="63" t="s">
        <v>57</v>
      </c>
      <c r="CF87" s="45" t="s">
        <v>56</v>
      </c>
      <c r="CG87" s="63" t="s">
        <v>57</v>
      </c>
      <c r="CH87" s="45" t="s">
        <v>56</v>
      </c>
      <c r="CI87" s="51" t="s">
        <v>25</v>
      </c>
      <c r="CJ87" s="56" t="s">
        <v>61</v>
      </c>
      <c r="CK87" s="48" t="s">
        <v>24</v>
      </c>
      <c r="CL87" s="63" t="s">
        <v>57</v>
      </c>
      <c r="CM87" s="57" t="s">
        <v>62</v>
      </c>
      <c r="CN87" s="63" t="s">
        <v>57</v>
      </c>
      <c r="CO87" s="56" t="s">
        <v>61</v>
      </c>
      <c r="CP87" s="64" t="s">
        <v>20</v>
      </c>
      <c r="CQ87" s="51" t="s">
        <v>25</v>
      </c>
      <c r="CR87" s="64" t="s">
        <v>20</v>
      </c>
      <c r="CS87" s="63" t="s">
        <v>57</v>
      </c>
      <c r="CT87" s="52" t="s">
        <v>26</v>
      </c>
      <c r="CU87" s="63" t="s">
        <v>57</v>
      </c>
      <c r="CV87" s="48" t="s">
        <v>24</v>
      </c>
      <c r="CW87" s="52" t="s">
        <v>26</v>
      </c>
      <c r="CX87" s="41" t="s">
        <v>21</v>
      </c>
      <c r="CY87" s="68" t="s">
        <v>58</v>
      </c>
      <c r="CZ87" s="63" t="s">
        <v>57</v>
      </c>
      <c r="DA87" s="43" t="s">
        <v>22</v>
      </c>
      <c r="DB87" s="63" t="s">
        <v>57</v>
      </c>
      <c r="DC87" s="57" t="s">
        <v>62</v>
      </c>
      <c r="DD87" s="41" t="s">
        <v>21</v>
      </c>
      <c r="DE87" s="66" t="s">
        <v>59</v>
      </c>
      <c r="DF87" s="45" t="s">
        <v>56</v>
      </c>
      <c r="DG87" s="63" t="s">
        <v>57</v>
      </c>
      <c r="DH87" s="55" t="s">
        <v>60</v>
      </c>
      <c r="DI87" s="63" t="s">
        <v>57</v>
      </c>
      <c r="DJ87" s="51" t="s">
        <v>25</v>
      </c>
      <c r="DK87" s="65" t="s">
        <v>58</v>
      </c>
      <c r="DL87" s="48" t="s">
        <v>24</v>
      </c>
      <c r="DM87" s="56" t="s">
        <v>61</v>
      </c>
      <c r="DN87" s="63" t="s">
        <v>57</v>
      </c>
      <c r="DO87" s="51" t="s">
        <v>25</v>
      </c>
      <c r="DP87" s="63" t="s">
        <v>57</v>
      </c>
      <c r="DQ87" s="64" t="s">
        <v>20</v>
      </c>
      <c r="DR87" s="43" t="s">
        <v>22</v>
      </c>
      <c r="DS87" s="57" t="s">
        <v>62</v>
      </c>
      <c r="DT87" s="52" t="s">
        <v>26</v>
      </c>
      <c r="DU87" s="63" t="s">
        <v>57</v>
      </c>
      <c r="DV87" s="64" t="s">
        <v>20</v>
      </c>
      <c r="DW87" s="63" t="s">
        <v>57</v>
      </c>
      <c r="DX87" s="52" t="s">
        <v>26</v>
      </c>
      <c r="DY87" s="66" t="s">
        <v>59</v>
      </c>
      <c r="DZ87" s="65" t="s">
        <v>58</v>
      </c>
      <c r="EA87" s="41" t="s">
        <v>21</v>
      </c>
      <c r="EB87" s="63" t="s">
        <v>57</v>
      </c>
      <c r="EC87" s="66" t="s">
        <v>59</v>
      </c>
      <c r="ED87" s="63" t="s">
        <v>57</v>
      </c>
      <c r="EE87" s="41" t="s">
        <v>21</v>
      </c>
      <c r="EF87" s="45" t="s">
        <v>56</v>
      </c>
      <c r="EG87" s="43" t="s">
        <v>22</v>
      </c>
      <c r="EH87" s="55" t="s">
        <v>60</v>
      </c>
      <c r="EI87" s="63" t="s">
        <v>57</v>
      </c>
      <c r="EJ87" s="45" t="s">
        <v>56</v>
      </c>
      <c r="EK87" s="63" t="s">
        <v>57</v>
      </c>
      <c r="EL87" s="65" t="s">
        <v>58</v>
      </c>
      <c r="EM87" s="55" t="s">
        <v>60</v>
      </c>
      <c r="EN87" s="56" t="s">
        <v>61</v>
      </c>
      <c r="EO87" s="48" t="s">
        <v>24</v>
      </c>
      <c r="EP87" s="63" t="s">
        <v>57</v>
      </c>
      <c r="EQ87" s="57" t="s">
        <v>62</v>
      </c>
      <c r="ER87" s="63" t="s">
        <v>57</v>
      </c>
      <c r="ES87" s="43" t="s">
        <v>22</v>
      </c>
      <c r="ET87" s="48" t="s">
        <v>24</v>
      </c>
      <c r="EU87" s="51" t="s">
        <v>25</v>
      </c>
      <c r="EV87" s="64" t="s">
        <v>20</v>
      </c>
      <c r="EW87" s="63" t="s">
        <v>57</v>
      </c>
      <c r="EX87" s="52" t="s">
        <v>26</v>
      </c>
      <c r="EY87" s="63" t="s">
        <v>57</v>
      </c>
      <c r="EZ87" s="66" t="s">
        <v>59</v>
      </c>
      <c r="FA87" s="56" t="s">
        <v>61</v>
      </c>
      <c r="FB87" s="41" t="s">
        <v>21</v>
      </c>
      <c r="FC87" s="68" t="s">
        <v>58</v>
      </c>
      <c r="FD87" s="63" t="s">
        <v>57</v>
      </c>
      <c r="FE87" s="43" t="s">
        <v>22</v>
      </c>
      <c r="FF87" s="63" t="s">
        <v>57</v>
      </c>
      <c r="FG87" s="45" t="s">
        <v>56</v>
      </c>
      <c r="FH87" s="51" t="s">
        <v>25</v>
      </c>
      <c r="FI87" s="66" t="s">
        <v>59</v>
      </c>
      <c r="FJ87" s="45" t="s">
        <v>56</v>
      </c>
      <c r="FK87" s="63" t="s">
        <v>57</v>
      </c>
      <c r="FL87" s="55" t="s">
        <v>60</v>
      </c>
      <c r="FM87" s="63" t="s">
        <v>57</v>
      </c>
      <c r="FN87" s="55" t="s">
        <v>60</v>
      </c>
      <c r="FO87" s="57" t="s">
        <v>62</v>
      </c>
    </row>
    <row r="88" spans="1:171" ht="13.5">
      <c r="A88" s="54" t="s">
        <v>59</v>
      </c>
      <c r="B88" s="19">
        <f>COUNTIF(D83:FO92,"PL2")</f>
        <v>66</v>
      </c>
      <c r="C88" s="58"/>
      <c r="D88" s="51" t="s">
        <v>25</v>
      </c>
      <c r="E88" s="57" t="s">
        <v>62</v>
      </c>
      <c r="F88" s="63" t="s">
        <v>57</v>
      </c>
      <c r="G88" s="52" t="s">
        <v>26</v>
      </c>
      <c r="H88" s="63" t="s">
        <v>57</v>
      </c>
      <c r="I88" s="51" t="s">
        <v>25</v>
      </c>
      <c r="J88" s="65" t="s">
        <v>58</v>
      </c>
      <c r="K88" s="64" t="s">
        <v>20</v>
      </c>
      <c r="L88" s="65" t="s">
        <v>58</v>
      </c>
      <c r="M88" s="63" t="s">
        <v>57</v>
      </c>
      <c r="N88" s="41" t="s">
        <v>21</v>
      </c>
      <c r="O88" s="63" t="s">
        <v>57</v>
      </c>
      <c r="P88" s="57" t="s">
        <v>62</v>
      </c>
      <c r="Q88" s="41" t="s">
        <v>21</v>
      </c>
      <c r="R88" s="66" t="s">
        <v>59</v>
      </c>
      <c r="S88" s="43" t="s">
        <v>22</v>
      </c>
      <c r="T88" s="63" t="s">
        <v>57</v>
      </c>
      <c r="U88" s="55" t="s">
        <v>60</v>
      </c>
      <c r="V88" s="63" t="s">
        <v>57</v>
      </c>
      <c r="W88" s="52" t="s">
        <v>26</v>
      </c>
      <c r="X88" s="66" t="s">
        <v>59</v>
      </c>
      <c r="Y88" s="45" t="s">
        <v>56</v>
      </c>
      <c r="Z88" s="56" t="s">
        <v>61</v>
      </c>
      <c r="AA88" s="63" t="s">
        <v>57</v>
      </c>
      <c r="AB88" s="48" t="s">
        <v>24</v>
      </c>
      <c r="AC88" s="63" t="s">
        <v>57</v>
      </c>
      <c r="AD88" s="64" t="s">
        <v>20</v>
      </c>
      <c r="AE88" s="43" t="s">
        <v>22</v>
      </c>
      <c r="AF88" s="57" t="s">
        <v>62</v>
      </c>
      <c r="AG88" s="51" t="s">
        <v>25</v>
      </c>
      <c r="AH88" s="63" t="s">
        <v>57</v>
      </c>
      <c r="AI88" s="64" t="s">
        <v>20</v>
      </c>
      <c r="AJ88" s="63" t="s">
        <v>57</v>
      </c>
      <c r="AK88" s="65" t="s">
        <v>58</v>
      </c>
      <c r="AL88" s="55" t="s">
        <v>60</v>
      </c>
      <c r="AM88" s="52" t="s">
        <v>26</v>
      </c>
      <c r="AN88" s="41" t="s">
        <v>21</v>
      </c>
      <c r="AO88" s="63" t="s">
        <v>57</v>
      </c>
      <c r="AP88" s="65" t="s">
        <v>58</v>
      </c>
      <c r="AQ88" s="63" t="s">
        <v>57</v>
      </c>
      <c r="AR88" s="41" t="s">
        <v>21</v>
      </c>
      <c r="AS88" s="45" t="s">
        <v>56</v>
      </c>
      <c r="AT88" s="43" t="s">
        <v>22</v>
      </c>
      <c r="AU88" s="66" t="s">
        <v>59</v>
      </c>
      <c r="AV88" s="63" t="s">
        <v>57</v>
      </c>
      <c r="AW88" s="45" t="s">
        <v>56</v>
      </c>
      <c r="AX88" s="63" t="s">
        <v>57</v>
      </c>
      <c r="AY88" s="66" t="s">
        <v>59</v>
      </c>
      <c r="AZ88" s="56" t="s">
        <v>61</v>
      </c>
      <c r="BA88" s="55" t="s">
        <v>60</v>
      </c>
      <c r="BB88" s="48" t="s">
        <v>24</v>
      </c>
      <c r="BC88" s="63" t="s">
        <v>57</v>
      </c>
      <c r="BD88" s="56" t="s">
        <v>61</v>
      </c>
      <c r="BE88" s="63" t="s">
        <v>57</v>
      </c>
      <c r="BF88" s="43" t="s">
        <v>22</v>
      </c>
      <c r="BG88" s="48" t="s">
        <v>24</v>
      </c>
      <c r="BH88" s="51" t="s">
        <v>25</v>
      </c>
      <c r="BI88" s="57" t="s">
        <v>62</v>
      </c>
      <c r="BJ88" s="63" t="s">
        <v>57</v>
      </c>
      <c r="BK88" s="52" t="s">
        <v>26</v>
      </c>
      <c r="BL88" s="63" t="s">
        <v>57</v>
      </c>
      <c r="BM88" s="55" t="s">
        <v>60</v>
      </c>
      <c r="BN88" s="57" t="s">
        <v>62</v>
      </c>
      <c r="BO88" s="64" t="s">
        <v>20</v>
      </c>
      <c r="BP88" s="65" t="s">
        <v>58</v>
      </c>
      <c r="BQ88" s="63" t="s">
        <v>57</v>
      </c>
      <c r="BR88" s="41" t="s">
        <v>21</v>
      </c>
      <c r="BS88" s="63" t="s">
        <v>57</v>
      </c>
      <c r="BT88" s="45" t="s">
        <v>56</v>
      </c>
      <c r="BU88" s="51" t="s">
        <v>25</v>
      </c>
      <c r="BV88" s="66" t="s">
        <v>59</v>
      </c>
      <c r="BW88" s="43" t="s">
        <v>22</v>
      </c>
      <c r="BX88" s="63" t="s">
        <v>57</v>
      </c>
      <c r="BY88" s="55" t="s">
        <v>60</v>
      </c>
      <c r="BZ88" s="63" t="s">
        <v>57</v>
      </c>
      <c r="CA88" s="56" t="s">
        <v>61</v>
      </c>
      <c r="CB88" s="64" t="s">
        <v>20</v>
      </c>
      <c r="CC88" s="45" t="s">
        <v>56</v>
      </c>
      <c r="CD88" s="56" t="s">
        <v>61</v>
      </c>
      <c r="CE88" s="63" t="s">
        <v>57</v>
      </c>
      <c r="CF88" s="48" t="s">
        <v>24</v>
      </c>
      <c r="CG88" s="63" t="s">
        <v>57</v>
      </c>
      <c r="CH88" s="48" t="s">
        <v>24</v>
      </c>
      <c r="CI88" s="52" t="s">
        <v>26</v>
      </c>
      <c r="CJ88" s="57" t="s">
        <v>62</v>
      </c>
      <c r="CK88" s="51" t="s">
        <v>25</v>
      </c>
      <c r="CL88" s="63" t="s">
        <v>57</v>
      </c>
      <c r="CM88" s="64" t="s">
        <v>20</v>
      </c>
      <c r="CN88" s="63" t="s">
        <v>57</v>
      </c>
      <c r="CO88" s="57" t="s">
        <v>62</v>
      </c>
      <c r="CP88" s="41" t="s">
        <v>21</v>
      </c>
      <c r="CQ88" s="52" t="s">
        <v>26</v>
      </c>
      <c r="CR88" s="41" t="s">
        <v>21</v>
      </c>
      <c r="CS88" s="63" t="s">
        <v>57</v>
      </c>
      <c r="CT88" s="65" t="s">
        <v>58</v>
      </c>
      <c r="CU88" s="63" t="s">
        <v>57</v>
      </c>
      <c r="CV88" s="51" t="s">
        <v>25</v>
      </c>
      <c r="CW88" s="65" t="s">
        <v>58</v>
      </c>
      <c r="CX88" s="43" t="s">
        <v>22</v>
      </c>
      <c r="CY88" s="66" t="s">
        <v>59</v>
      </c>
      <c r="CZ88" s="63" t="s">
        <v>57</v>
      </c>
      <c r="DA88" s="45" t="s">
        <v>56</v>
      </c>
      <c r="DB88" s="63" t="s">
        <v>57</v>
      </c>
      <c r="DC88" s="64" t="s">
        <v>20</v>
      </c>
      <c r="DD88" s="43" t="s">
        <v>22</v>
      </c>
      <c r="DE88" s="55" t="s">
        <v>60</v>
      </c>
      <c r="DF88" s="48" t="s">
        <v>24</v>
      </c>
      <c r="DG88" s="63" t="s">
        <v>57</v>
      </c>
      <c r="DH88" s="56" t="s">
        <v>61</v>
      </c>
      <c r="DI88" s="63" t="s">
        <v>57</v>
      </c>
      <c r="DJ88" s="52" t="s">
        <v>26</v>
      </c>
      <c r="DK88" s="66" t="s">
        <v>59</v>
      </c>
      <c r="DL88" s="51" t="s">
        <v>25</v>
      </c>
      <c r="DM88" s="57" t="s">
        <v>62</v>
      </c>
      <c r="DN88" s="63" t="s">
        <v>57</v>
      </c>
      <c r="DO88" s="52" t="s">
        <v>26</v>
      </c>
      <c r="DP88" s="63" t="s">
        <v>57</v>
      </c>
      <c r="DQ88" s="41" t="s">
        <v>21</v>
      </c>
      <c r="DR88" s="45" t="s">
        <v>56</v>
      </c>
      <c r="DS88" s="64" t="s">
        <v>20</v>
      </c>
      <c r="DT88" s="65" t="s">
        <v>58</v>
      </c>
      <c r="DU88" s="63" t="s">
        <v>57</v>
      </c>
      <c r="DV88" s="41" t="s">
        <v>21</v>
      </c>
      <c r="DW88" s="63" t="s">
        <v>57</v>
      </c>
      <c r="DX88" s="65" t="s">
        <v>58</v>
      </c>
      <c r="DY88" s="55" t="s">
        <v>60</v>
      </c>
      <c r="DZ88" s="66" t="s">
        <v>59</v>
      </c>
      <c r="EA88" s="43" t="s">
        <v>22</v>
      </c>
      <c r="EB88" s="63" t="s">
        <v>57</v>
      </c>
      <c r="EC88" s="55" t="s">
        <v>60</v>
      </c>
      <c r="ED88" s="63" t="s">
        <v>57</v>
      </c>
      <c r="EE88" s="43" t="s">
        <v>22</v>
      </c>
      <c r="EF88" s="48" t="s">
        <v>24</v>
      </c>
      <c r="EG88" s="45" t="s">
        <v>56</v>
      </c>
      <c r="EH88" s="56" t="s">
        <v>61</v>
      </c>
      <c r="EI88" s="63" t="s">
        <v>57</v>
      </c>
      <c r="EJ88" s="48" t="s">
        <v>24</v>
      </c>
      <c r="EK88" s="63" t="s">
        <v>57</v>
      </c>
      <c r="EL88" s="66" t="s">
        <v>59</v>
      </c>
      <c r="EM88" s="56" t="s">
        <v>61</v>
      </c>
      <c r="EN88" s="57" t="s">
        <v>62</v>
      </c>
      <c r="EO88" s="51" t="s">
        <v>25</v>
      </c>
      <c r="EP88" s="63" t="s">
        <v>57</v>
      </c>
      <c r="EQ88" s="64" t="s">
        <v>20</v>
      </c>
      <c r="ER88" s="63" t="s">
        <v>57</v>
      </c>
      <c r="ES88" s="45" t="s">
        <v>56</v>
      </c>
      <c r="ET88" s="51" t="s">
        <v>25</v>
      </c>
      <c r="EU88" s="52" t="s">
        <v>26</v>
      </c>
      <c r="EV88" s="41" t="s">
        <v>21</v>
      </c>
      <c r="EW88" s="63" t="s">
        <v>57</v>
      </c>
      <c r="EX88" s="65" t="s">
        <v>58</v>
      </c>
      <c r="EY88" s="63" t="s">
        <v>57</v>
      </c>
      <c r="EZ88" s="55" t="s">
        <v>60</v>
      </c>
      <c r="FA88" s="57" t="s">
        <v>62</v>
      </c>
      <c r="FB88" s="43" t="s">
        <v>22</v>
      </c>
      <c r="FC88" s="66" t="s">
        <v>59</v>
      </c>
      <c r="FD88" s="63" t="s">
        <v>57</v>
      </c>
      <c r="FE88" s="45" t="s">
        <v>56</v>
      </c>
      <c r="FF88" s="63" t="s">
        <v>57</v>
      </c>
      <c r="FG88" s="48" t="s">
        <v>24</v>
      </c>
      <c r="FH88" s="52" t="s">
        <v>26</v>
      </c>
      <c r="FI88" s="55" t="s">
        <v>60</v>
      </c>
      <c r="FJ88" s="48" t="s">
        <v>24</v>
      </c>
      <c r="FK88" s="63" t="s">
        <v>57</v>
      </c>
      <c r="FL88" s="56" t="s">
        <v>61</v>
      </c>
      <c r="FM88" s="63" t="s">
        <v>57</v>
      </c>
      <c r="FN88" s="56" t="s">
        <v>61</v>
      </c>
      <c r="FO88" s="64" t="s">
        <v>20</v>
      </c>
    </row>
    <row r="89" spans="1:256" s="50" customFormat="1" ht="13.5">
      <c r="A89" s="55" t="s">
        <v>60</v>
      </c>
      <c r="B89" s="19">
        <f>COUNTIF(D83:FO91,"PL3")</f>
        <v>66</v>
      </c>
      <c r="C89" s="58"/>
      <c r="D89" s="63" t="s">
        <v>57</v>
      </c>
      <c r="E89" s="64" t="s">
        <v>20</v>
      </c>
      <c r="L89" s="41" t="s">
        <v>21</v>
      </c>
      <c r="S89" s="43" t="s">
        <v>22</v>
      </c>
      <c r="Z89" s="45" t="s">
        <v>56</v>
      </c>
      <c r="AG89" s="48" t="s">
        <v>24</v>
      </c>
      <c r="AN89" s="51" t="s">
        <v>25</v>
      </c>
      <c r="AU89" s="52" t="s">
        <v>26</v>
      </c>
      <c r="BB89" s="69" t="s">
        <v>58</v>
      </c>
      <c r="BI89" s="66" t="s">
        <v>59</v>
      </c>
      <c r="BP89" s="55" t="s">
        <v>60</v>
      </c>
      <c r="BW89" s="56" t="s">
        <v>61</v>
      </c>
      <c r="CD89" s="57" t="s">
        <v>62</v>
      </c>
      <c r="CK89" s="64" t="s">
        <v>20</v>
      </c>
      <c r="CR89" s="41" t="s">
        <v>21</v>
      </c>
      <c r="CY89" s="43" t="s">
        <v>22</v>
      </c>
      <c r="DF89" s="45" t="s">
        <v>56</v>
      </c>
      <c r="DM89" s="48" t="s">
        <v>24</v>
      </c>
      <c r="DT89" s="51" t="s">
        <v>25</v>
      </c>
      <c r="EA89" s="52" t="s">
        <v>26</v>
      </c>
      <c r="EH89" s="69" t="s">
        <v>58</v>
      </c>
      <c r="EO89" s="66" t="s">
        <v>59</v>
      </c>
      <c r="EV89" s="55" t="s">
        <v>60</v>
      </c>
      <c r="FC89" s="56" t="s">
        <v>61</v>
      </c>
      <c r="FJ89" s="57" t="s">
        <v>62</v>
      </c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</row>
    <row r="90" spans="1:256" s="50" customFormat="1" ht="13.5">
      <c r="A90" s="56" t="s">
        <v>61</v>
      </c>
      <c r="B90" s="19">
        <f>COUNTIF(D83:FO91,"PL4")</f>
        <v>66</v>
      </c>
      <c r="C90" s="58"/>
      <c r="D90" s="63" t="s">
        <v>57</v>
      </c>
      <c r="E90" s="64" t="s">
        <v>20</v>
      </c>
      <c r="L90" s="41" t="s">
        <v>21</v>
      </c>
      <c r="S90" s="43" t="s">
        <v>22</v>
      </c>
      <c r="Z90" s="45" t="s">
        <v>56</v>
      </c>
      <c r="AG90" s="48" t="s">
        <v>24</v>
      </c>
      <c r="AN90" s="51" t="s">
        <v>25</v>
      </c>
      <c r="AU90" s="52" t="s">
        <v>26</v>
      </c>
      <c r="BB90" s="69" t="s">
        <v>58</v>
      </c>
      <c r="BI90" s="70" t="s">
        <v>59</v>
      </c>
      <c r="BP90" s="55" t="s">
        <v>60</v>
      </c>
      <c r="BW90" s="56" t="s">
        <v>61</v>
      </c>
      <c r="CD90" s="57" t="s">
        <v>62</v>
      </c>
      <c r="CK90" s="64" t="s">
        <v>20</v>
      </c>
      <c r="CR90" s="41" t="s">
        <v>21</v>
      </c>
      <c r="CY90" s="43" t="s">
        <v>22</v>
      </c>
      <c r="DF90" s="45" t="s">
        <v>56</v>
      </c>
      <c r="DM90" s="48" t="s">
        <v>24</v>
      </c>
      <c r="DT90" s="51" t="s">
        <v>25</v>
      </c>
      <c r="EA90" s="52" t="s">
        <v>26</v>
      </c>
      <c r="EH90" s="69" t="s">
        <v>58</v>
      </c>
      <c r="EO90" s="70" t="s">
        <v>59</v>
      </c>
      <c r="EV90" s="55" t="s">
        <v>60</v>
      </c>
      <c r="FC90" s="56" t="s">
        <v>61</v>
      </c>
      <c r="FJ90" s="57" t="s">
        <v>62</v>
      </c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</row>
    <row r="91" spans="1:256" s="50" customFormat="1" ht="13.5">
      <c r="A91" s="57" t="s">
        <v>62</v>
      </c>
      <c r="B91" s="19">
        <f>COUNTIF(D83:FO91,"PL5")</f>
        <v>66</v>
      </c>
      <c r="C91" s="58"/>
      <c r="D91" s="63" t="s">
        <v>57</v>
      </c>
      <c r="E91" s="64" t="s">
        <v>20</v>
      </c>
      <c r="L91" s="41" t="s">
        <v>21</v>
      </c>
      <c r="S91" s="43" t="s">
        <v>22</v>
      </c>
      <c r="Z91" s="45" t="s">
        <v>56</v>
      </c>
      <c r="AG91" s="48" t="s">
        <v>24</v>
      </c>
      <c r="AN91" s="51" t="s">
        <v>25</v>
      </c>
      <c r="AU91" s="52" t="s">
        <v>26</v>
      </c>
      <c r="BB91" s="65" t="s">
        <v>58</v>
      </c>
      <c r="BI91" s="70" t="s">
        <v>59</v>
      </c>
      <c r="BP91" s="55" t="s">
        <v>60</v>
      </c>
      <c r="BW91" s="56" t="s">
        <v>61</v>
      </c>
      <c r="CD91" s="57" t="s">
        <v>62</v>
      </c>
      <c r="CK91" s="64" t="s">
        <v>20</v>
      </c>
      <c r="CR91" s="41" t="s">
        <v>21</v>
      </c>
      <c r="CY91" s="43" t="s">
        <v>22</v>
      </c>
      <c r="DF91" s="45" t="s">
        <v>56</v>
      </c>
      <c r="DM91" s="48" t="s">
        <v>24</v>
      </c>
      <c r="DT91" s="51" t="s">
        <v>25</v>
      </c>
      <c r="EA91" s="52" t="s">
        <v>26</v>
      </c>
      <c r="EH91" s="65" t="s">
        <v>58</v>
      </c>
      <c r="EO91" s="70" t="s">
        <v>59</v>
      </c>
      <c r="EV91" s="55" t="s">
        <v>60</v>
      </c>
      <c r="FC91" s="56" t="s">
        <v>61</v>
      </c>
      <c r="FJ91" s="57" t="s">
        <v>62</v>
      </c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</row>
    <row r="92" spans="3:171" ht="13.5">
      <c r="C92" s="58"/>
      <c r="EN92" s="59"/>
      <c r="EO92" s="59"/>
      <c r="EP92" s="59"/>
      <c r="EQ92" s="59"/>
      <c r="ER92" s="59"/>
      <c r="ES92" s="59"/>
      <c r="ET92" s="59"/>
      <c r="EU92" s="59"/>
      <c r="EV92" s="59"/>
      <c r="EW92" s="59"/>
      <c r="EX92" s="59"/>
      <c r="EY92" s="59"/>
      <c r="EZ92" s="59"/>
      <c r="FA92" s="59"/>
      <c r="FB92" s="59"/>
      <c r="FC92" s="59"/>
      <c r="FD92" s="59"/>
      <c r="FE92" s="59"/>
      <c r="FF92" s="59"/>
      <c r="FG92" s="59"/>
      <c r="FH92" s="59"/>
      <c r="FI92" s="59"/>
      <c r="FJ92" s="59"/>
      <c r="FK92" s="59"/>
      <c r="FL92" s="59"/>
      <c r="FM92" s="59"/>
      <c r="FN92" s="59"/>
      <c r="FO92" s="59"/>
    </row>
    <row r="93" spans="1:171" ht="13.5">
      <c r="A93" s="35"/>
      <c r="B93" s="35"/>
      <c r="C93" s="58"/>
      <c r="EN93" s="59"/>
      <c r="EO93" s="59"/>
      <c r="EP93" s="59"/>
      <c r="EQ93" s="59"/>
      <c r="ER93" s="59"/>
      <c r="ES93" s="59"/>
      <c r="ET93" s="59"/>
      <c r="EU93" s="59"/>
      <c r="EV93" s="59"/>
      <c r="EW93" s="59"/>
      <c r="EX93" s="59"/>
      <c r="EY93" s="59"/>
      <c r="EZ93" s="59"/>
      <c r="FA93" s="59"/>
      <c r="FB93" s="59"/>
      <c r="FC93" s="59"/>
      <c r="FD93" s="59"/>
      <c r="FE93" s="59"/>
      <c r="FF93" s="59"/>
      <c r="FG93" s="59"/>
      <c r="FH93" s="59"/>
      <c r="FI93" s="59"/>
      <c r="FJ93" s="59"/>
      <c r="FK93" s="59"/>
      <c r="FL93" s="59"/>
      <c r="FM93" s="59"/>
      <c r="FN93" s="59"/>
      <c r="FO93" s="59"/>
    </row>
    <row r="94" spans="1:167" ht="13.5">
      <c r="A94" s="35"/>
      <c r="B94" s="35"/>
      <c r="C94" s="58"/>
      <c r="D94" s="33" t="s">
        <v>68</v>
      </c>
      <c r="E94" s="33"/>
      <c r="F94" s="33"/>
      <c r="G94" s="33"/>
      <c r="X94" s="33" t="str">
        <f>D94</f>
        <v>JUEVES Y VIERNES</v>
      </c>
      <c r="Y94" s="33"/>
      <c r="Z94" s="33"/>
      <c r="AA94" s="33"/>
      <c r="AR94" s="33" t="str">
        <f>X94</f>
        <v>JUEVES Y VIERNES</v>
      </c>
      <c r="AS94" s="33"/>
      <c r="AT94" s="33"/>
      <c r="AU94" s="33"/>
      <c r="BL94" s="33" t="str">
        <f>AR94</f>
        <v>JUEVES Y VIERNES</v>
      </c>
      <c r="BM94" s="33"/>
      <c r="BN94" s="33"/>
      <c r="BO94" s="33"/>
      <c r="CF94" s="33" t="str">
        <f>BL94</f>
        <v>JUEVES Y VIERNES</v>
      </c>
      <c r="CG94" s="33"/>
      <c r="CH94" s="33"/>
      <c r="CI94" s="33"/>
      <c r="CZ94" s="33" t="str">
        <f>CF94</f>
        <v>JUEVES Y VIERNES</v>
      </c>
      <c r="DA94" s="33"/>
      <c r="DB94" s="33"/>
      <c r="DC94" s="33"/>
      <c r="DT94" s="33" t="str">
        <f>CZ94</f>
        <v>JUEVES Y VIERNES</v>
      </c>
      <c r="DU94" s="33"/>
      <c r="DV94" s="33"/>
      <c r="DW94" s="33"/>
      <c r="EN94" s="33" t="str">
        <f>DT94</f>
        <v>JUEVES Y VIERNES</v>
      </c>
      <c r="EO94" s="33"/>
      <c r="EP94" s="33"/>
      <c r="EQ94" s="33"/>
      <c r="FH94" s="33" t="str">
        <f>EN94</f>
        <v>JUEVES Y VIERNES</v>
      </c>
      <c r="FI94" s="33"/>
      <c r="FJ94" s="33"/>
      <c r="FK94" s="33"/>
    </row>
    <row r="95" spans="1:171" ht="13.5">
      <c r="A95" s="42"/>
      <c r="B95" s="42"/>
      <c r="C95" s="58"/>
      <c r="EN95" s="59"/>
      <c r="EO95" s="59"/>
      <c r="EP95" s="59"/>
      <c r="EQ95" s="59"/>
      <c r="ER95" s="59"/>
      <c r="ES95" s="59"/>
      <c r="ET95" s="59"/>
      <c r="EU95" s="59"/>
      <c r="EV95" s="59"/>
      <c r="EW95" s="59"/>
      <c r="EX95" s="59"/>
      <c r="EY95" s="59"/>
      <c r="EZ95" s="59"/>
      <c r="FA95" s="59"/>
      <c r="FB95" s="59"/>
      <c r="FC95" s="59"/>
      <c r="FD95" s="59"/>
      <c r="FE95" s="59"/>
      <c r="FF95" s="59"/>
      <c r="FG95" s="59"/>
      <c r="FH95" s="59"/>
      <c r="FI95" s="59"/>
      <c r="FJ95" s="59"/>
      <c r="FK95" s="59"/>
      <c r="FL95" s="59"/>
      <c r="FM95" s="59"/>
      <c r="FN95" s="59"/>
      <c r="FO95" s="59"/>
    </row>
    <row r="96" spans="1:256" s="37" customFormat="1" ht="13.5">
      <c r="A96" s="35"/>
      <c r="B96" s="35"/>
      <c r="C96" s="35"/>
      <c r="D96" s="36" t="s">
        <v>42</v>
      </c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 t="s">
        <v>42</v>
      </c>
      <c r="Y96" s="36"/>
      <c r="Z96" s="36"/>
      <c r="AA96" s="36"/>
      <c r="AB96" s="36"/>
      <c r="AC96" s="36"/>
      <c r="AD96" s="36"/>
      <c r="AE96" s="37" t="s">
        <v>43</v>
      </c>
      <c r="AR96" s="37" t="s">
        <v>43</v>
      </c>
      <c r="BI96" s="36" t="s">
        <v>44</v>
      </c>
      <c r="BJ96" s="36"/>
      <c r="BK96" s="36"/>
      <c r="BL96" s="36" t="s">
        <v>44</v>
      </c>
      <c r="BM96" s="36"/>
      <c r="BN96" s="36"/>
      <c r="BO96" s="36"/>
      <c r="BP96" s="36"/>
      <c r="BQ96" s="36"/>
      <c r="BR96" s="36"/>
      <c r="BS96" s="36"/>
      <c r="BT96" s="36"/>
      <c r="BU96" s="36"/>
      <c r="BV96" s="36"/>
      <c r="BW96" s="36"/>
      <c r="BX96" s="36"/>
      <c r="BY96" s="36"/>
      <c r="BZ96" s="36"/>
      <c r="CA96" s="36"/>
      <c r="CB96" s="36"/>
      <c r="CC96" s="36"/>
      <c r="CD96" s="36"/>
      <c r="CE96" s="36"/>
      <c r="CF96" s="36" t="s">
        <v>44</v>
      </c>
      <c r="CG96" s="36"/>
      <c r="CH96" s="36"/>
      <c r="CI96" s="36"/>
      <c r="CJ96" s="36"/>
      <c r="CK96" s="36"/>
      <c r="CL96" s="36"/>
      <c r="CM96" s="36"/>
      <c r="CN96" s="37" t="s">
        <v>45</v>
      </c>
      <c r="CZ96" s="37" t="s">
        <v>45</v>
      </c>
      <c r="DS96" s="38" t="s">
        <v>46</v>
      </c>
      <c r="DT96" s="37" t="s">
        <v>46</v>
      </c>
      <c r="EN96" s="37" t="s">
        <v>46</v>
      </c>
      <c r="EU96" s="37" t="s">
        <v>47</v>
      </c>
      <c r="FH96" s="37" t="s">
        <v>47</v>
      </c>
      <c r="FP96" s="35"/>
      <c r="FQ96" s="35"/>
      <c r="FR96" s="35"/>
      <c r="FS96" s="35"/>
      <c r="FT96" s="35"/>
      <c r="FU96" s="35"/>
      <c r="FV96" s="35"/>
      <c r="FW96" s="35"/>
      <c r="FX96" s="35"/>
      <c r="FY96" s="35"/>
      <c r="FZ96" s="35"/>
      <c r="GA96" s="35"/>
      <c r="GB96" s="35"/>
      <c r="GC96" s="35"/>
      <c r="GD96" s="35"/>
      <c r="GE96" s="35"/>
      <c r="GF96" s="35"/>
      <c r="GG96" s="35"/>
      <c r="GH96" s="35"/>
      <c r="GI96" s="35"/>
      <c r="GJ96" s="35"/>
      <c r="GK96" s="35"/>
      <c r="GL96" s="35"/>
      <c r="GM96" s="35"/>
      <c r="GN96" s="35"/>
      <c r="GO96" s="35"/>
      <c r="GP96" s="35"/>
      <c r="GQ96" s="35"/>
      <c r="GR96" s="35"/>
      <c r="GS96" s="35"/>
      <c r="GT96" s="35"/>
      <c r="GU96" s="35"/>
      <c r="GV96" s="35"/>
      <c r="GW96" s="35"/>
      <c r="GX96" s="35"/>
      <c r="GY96" s="35"/>
      <c r="GZ96" s="35"/>
      <c r="HA96" s="35"/>
      <c r="HB96" s="35"/>
      <c r="HC96" s="35"/>
      <c r="HD96" s="35"/>
      <c r="HE96" s="35"/>
      <c r="HF96" s="35"/>
      <c r="HG96" s="35"/>
      <c r="HH96" s="35"/>
      <c r="HI96" s="35"/>
      <c r="HJ96" s="35"/>
      <c r="HK96" s="35"/>
      <c r="HL96" s="35"/>
      <c r="HM96" s="35"/>
      <c r="HN96" s="35"/>
      <c r="HO96" s="35"/>
      <c r="HP96" s="35"/>
      <c r="HQ96" s="35"/>
      <c r="HR96" s="35"/>
      <c r="HS96" s="35"/>
      <c r="HT96" s="35"/>
      <c r="HU96" s="35"/>
      <c r="HV96" s="35"/>
      <c r="HW96" s="35"/>
      <c r="HX96" s="35"/>
      <c r="HY96" s="35"/>
      <c r="HZ96" s="35"/>
      <c r="IA96" s="35"/>
      <c r="IB96" s="35"/>
      <c r="IC96" s="35"/>
      <c r="ID96" s="35"/>
      <c r="IE96" s="35"/>
      <c r="IF96" s="35"/>
      <c r="IG96" s="35"/>
      <c r="IH96" s="35"/>
      <c r="II96" s="35"/>
      <c r="IJ96" s="35"/>
      <c r="IK96" s="35"/>
      <c r="IL96" s="35"/>
      <c r="IM96" s="35"/>
      <c r="IN96" s="35"/>
      <c r="IO96" s="35"/>
      <c r="IP96" s="35"/>
      <c r="IQ96" s="35"/>
      <c r="IR96" s="35"/>
      <c r="IS96" s="35"/>
      <c r="IT96" s="35"/>
      <c r="IU96" s="35"/>
      <c r="IV96" s="35"/>
    </row>
    <row r="97" spans="1:171" s="35" customFormat="1" ht="13.5">
      <c r="A97" s="2"/>
      <c r="B97" s="2"/>
      <c r="D97" s="40" t="s">
        <v>48</v>
      </c>
      <c r="E97" s="40" t="s">
        <v>49</v>
      </c>
      <c r="F97" s="40" t="s">
        <v>50</v>
      </c>
      <c r="G97" s="40" t="s">
        <v>51</v>
      </c>
      <c r="H97" s="40" t="s">
        <v>52</v>
      </c>
      <c r="I97" s="40" t="s">
        <v>53</v>
      </c>
      <c r="J97" s="40" t="s">
        <v>54</v>
      </c>
      <c r="K97" s="40" t="s">
        <v>48</v>
      </c>
      <c r="L97" s="40" t="s">
        <v>49</v>
      </c>
      <c r="M97" s="40" t="s">
        <v>50</v>
      </c>
      <c r="N97" s="40" t="s">
        <v>51</v>
      </c>
      <c r="O97" s="40" t="s">
        <v>55</v>
      </c>
      <c r="P97" s="40" t="s">
        <v>53</v>
      </c>
      <c r="Q97" s="40" t="s">
        <v>54</v>
      </c>
      <c r="R97" s="40" t="s">
        <v>48</v>
      </c>
      <c r="S97" s="40" t="s">
        <v>49</v>
      </c>
      <c r="T97" s="40" t="s">
        <v>50</v>
      </c>
      <c r="U97" s="40" t="s">
        <v>51</v>
      </c>
      <c r="V97" s="40" t="s">
        <v>52</v>
      </c>
      <c r="W97" s="40" t="s">
        <v>53</v>
      </c>
      <c r="X97" s="40" t="s">
        <v>54</v>
      </c>
      <c r="Y97" s="40" t="s">
        <v>48</v>
      </c>
      <c r="Z97" s="40" t="s">
        <v>49</v>
      </c>
      <c r="AA97" s="40" t="s">
        <v>50</v>
      </c>
      <c r="AB97" s="40" t="s">
        <v>51</v>
      </c>
      <c r="AC97" s="40" t="s">
        <v>55</v>
      </c>
      <c r="AD97" s="40" t="s">
        <v>53</v>
      </c>
      <c r="AE97" s="40" t="s">
        <v>54</v>
      </c>
      <c r="AF97" s="40" t="s">
        <v>48</v>
      </c>
      <c r="AG97" s="40" t="s">
        <v>49</v>
      </c>
      <c r="AH97" s="40" t="s">
        <v>50</v>
      </c>
      <c r="AI97" s="40" t="s">
        <v>51</v>
      </c>
      <c r="AJ97" s="40" t="s">
        <v>52</v>
      </c>
      <c r="AK97" s="40" t="s">
        <v>53</v>
      </c>
      <c r="AL97" s="40" t="s">
        <v>54</v>
      </c>
      <c r="AM97" s="40" t="s">
        <v>48</v>
      </c>
      <c r="AN97" s="40" t="s">
        <v>49</v>
      </c>
      <c r="AO97" s="40" t="s">
        <v>50</v>
      </c>
      <c r="AP97" s="40" t="s">
        <v>51</v>
      </c>
      <c r="AQ97" s="40" t="s">
        <v>55</v>
      </c>
      <c r="AR97" s="40" t="s">
        <v>53</v>
      </c>
      <c r="AS97" s="40" t="s">
        <v>54</v>
      </c>
      <c r="AT97" s="40" t="s">
        <v>48</v>
      </c>
      <c r="AU97" s="40" t="s">
        <v>49</v>
      </c>
      <c r="AV97" s="40" t="s">
        <v>50</v>
      </c>
      <c r="AW97" s="40" t="s">
        <v>51</v>
      </c>
      <c r="AX97" s="40" t="s">
        <v>52</v>
      </c>
      <c r="AY97" s="40" t="s">
        <v>53</v>
      </c>
      <c r="AZ97" s="40" t="s">
        <v>54</v>
      </c>
      <c r="BA97" s="40" t="s">
        <v>48</v>
      </c>
      <c r="BB97" s="40" t="s">
        <v>49</v>
      </c>
      <c r="BC97" s="40" t="s">
        <v>50</v>
      </c>
      <c r="BD97" s="40" t="s">
        <v>51</v>
      </c>
      <c r="BE97" s="40" t="s">
        <v>55</v>
      </c>
      <c r="BF97" s="40" t="s">
        <v>53</v>
      </c>
      <c r="BG97" s="40" t="s">
        <v>54</v>
      </c>
      <c r="BH97" s="40" t="s">
        <v>48</v>
      </c>
      <c r="BI97" s="40" t="s">
        <v>49</v>
      </c>
      <c r="BJ97" s="40" t="s">
        <v>50</v>
      </c>
      <c r="BK97" s="40" t="s">
        <v>51</v>
      </c>
      <c r="BL97" s="40" t="s">
        <v>52</v>
      </c>
      <c r="BM97" s="40" t="s">
        <v>53</v>
      </c>
      <c r="BN97" s="40" t="s">
        <v>54</v>
      </c>
      <c r="BO97" s="40" t="s">
        <v>48</v>
      </c>
      <c r="BP97" s="40" t="s">
        <v>49</v>
      </c>
      <c r="BQ97" s="40" t="s">
        <v>50</v>
      </c>
      <c r="BR97" s="40" t="s">
        <v>51</v>
      </c>
      <c r="BS97" s="40" t="s">
        <v>55</v>
      </c>
      <c r="BT97" s="40" t="s">
        <v>53</v>
      </c>
      <c r="BU97" s="40" t="s">
        <v>54</v>
      </c>
      <c r="BV97" s="40" t="s">
        <v>48</v>
      </c>
      <c r="BW97" s="40" t="s">
        <v>49</v>
      </c>
      <c r="BX97" s="40" t="s">
        <v>50</v>
      </c>
      <c r="BY97" s="40" t="s">
        <v>51</v>
      </c>
      <c r="BZ97" s="40" t="s">
        <v>52</v>
      </c>
      <c r="CA97" s="40" t="s">
        <v>53</v>
      </c>
      <c r="CB97" s="40" t="s">
        <v>54</v>
      </c>
      <c r="CC97" s="40" t="s">
        <v>48</v>
      </c>
      <c r="CD97" s="40" t="s">
        <v>49</v>
      </c>
      <c r="CE97" s="40" t="s">
        <v>50</v>
      </c>
      <c r="CF97" s="40" t="s">
        <v>51</v>
      </c>
      <c r="CG97" s="40" t="s">
        <v>55</v>
      </c>
      <c r="CH97" s="40" t="s">
        <v>53</v>
      </c>
      <c r="CI97" s="40" t="s">
        <v>54</v>
      </c>
      <c r="CJ97" s="40" t="s">
        <v>48</v>
      </c>
      <c r="CK97" s="40" t="s">
        <v>49</v>
      </c>
      <c r="CL97" s="40" t="s">
        <v>50</v>
      </c>
      <c r="CM97" s="40" t="s">
        <v>51</v>
      </c>
      <c r="CN97" s="40" t="s">
        <v>52</v>
      </c>
      <c r="CO97" s="40" t="s">
        <v>53</v>
      </c>
      <c r="CP97" s="40" t="s">
        <v>54</v>
      </c>
      <c r="CQ97" s="40" t="s">
        <v>48</v>
      </c>
      <c r="CR97" s="40" t="s">
        <v>49</v>
      </c>
      <c r="CS97" s="40" t="s">
        <v>50</v>
      </c>
      <c r="CT97" s="40" t="s">
        <v>51</v>
      </c>
      <c r="CU97" s="40" t="s">
        <v>55</v>
      </c>
      <c r="CV97" s="40" t="s">
        <v>53</v>
      </c>
      <c r="CW97" s="40" t="s">
        <v>54</v>
      </c>
      <c r="CX97" s="40" t="s">
        <v>48</v>
      </c>
      <c r="CY97" s="40" t="s">
        <v>49</v>
      </c>
      <c r="CZ97" s="40" t="s">
        <v>50</v>
      </c>
      <c r="DA97" s="40" t="s">
        <v>51</v>
      </c>
      <c r="DB97" s="40" t="s">
        <v>52</v>
      </c>
      <c r="DC97" s="40" t="s">
        <v>53</v>
      </c>
      <c r="DD97" s="40" t="s">
        <v>54</v>
      </c>
      <c r="DE97" s="40" t="s">
        <v>48</v>
      </c>
      <c r="DF97" s="40" t="s">
        <v>49</v>
      </c>
      <c r="DG97" s="40" t="s">
        <v>50</v>
      </c>
      <c r="DH97" s="40" t="s">
        <v>51</v>
      </c>
      <c r="DI97" s="40" t="s">
        <v>55</v>
      </c>
      <c r="DJ97" s="40" t="s">
        <v>53</v>
      </c>
      <c r="DK97" s="40" t="s">
        <v>54</v>
      </c>
      <c r="DL97" s="40" t="s">
        <v>48</v>
      </c>
      <c r="DM97" s="40" t="s">
        <v>49</v>
      </c>
      <c r="DN97" s="40" t="s">
        <v>50</v>
      </c>
      <c r="DO97" s="40" t="s">
        <v>51</v>
      </c>
      <c r="DP97" s="40" t="s">
        <v>52</v>
      </c>
      <c r="DQ97" s="40" t="s">
        <v>53</v>
      </c>
      <c r="DR97" s="40" t="s">
        <v>54</v>
      </c>
      <c r="DS97" s="40" t="s">
        <v>48</v>
      </c>
      <c r="DT97" s="40" t="s">
        <v>49</v>
      </c>
      <c r="DU97" s="40" t="s">
        <v>50</v>
      </c>
      <c r="DV97" s="40" t="s">
        <v>51</v>
      </c>
      <c r="DW97" s="40" t="s">
        <v>55</v>
      </c>
      <c r="DX97" s="40" t="s">
        <v>53</v>
      </c>
      <c r="DY97" s="40" t="s">
        <v>54</v>
      </c>
      <c r="DZ97" s="40" t="s">
        <v>48</v>
      </c>
      <c r="EA97" s="40" t="s">
        <v>49</v>
      </c>
      <c r="EB97" s="40" t="s">
        <v>50</v>
      </c>
      <c r="EC97" s="40" t="s">
        <v>51</v>
      </c>
      <c r="ED97" s="40" t="s">
        <v>52</v>
      </c>
      <c r="EE97" s="40" t="s">
        <v>53</v>
      </c>
      <c r="EF97" s="40" t="s">
        <v>54</v>
      </c>
      <c r="EG97" s="40" t="s">
        <v>48</v>
      </c>
      <c r="EH97" s="40" t="s">
        <v>49</v>
      </c>
      <c r="EI97" s="40" t="s">
        <v>50</v>
      </c>
      <c r="EJ97" s="40" t="s">
        <v>51</v>
      </c>
      <c r="EK97" s="40" t="s">
        <v>55</v>
      </c>
      <c r="EL97" s="40" t="s">
        <v>53</v>
      </c>
      <c r="EM97" s="40" t="s">
        <v>54</v>
      </c>
      <c r="EN97" s="40" t="s">
        <v>48</v>
      </c>
      <c r="EO97" s="40" t="s">
        <v>49</v>
      </c>
      <c r="EP97" s="40" t="s">
        <v>50</v>
      </c>
      <c r="EQ97" s="40" t="s">
        <v>51</v>
      </c>
      <c r="ER97" s="40" t="s">
        <v>52</v>
      </c>
      <c r="ES97" s="40" t="s">
        <v>53</v>
      </c>
      <c r="ET97" s="40" t="s">
        <v>54</v>
      </c>
      <c r="EU97" s="40" t="s">
        <v>48</v>
      </c>
      <c r="EV97" s="40" t="s">
        <v>49</v>
      </c>
      <c r="EW97" s="40" t="s">
        <v>50</v>
      </c>
      <c r="EX97" s="40" t="s">
        <v>51</v>
      </c>
      <c r="EY97" s="40" t="s">
        <v>55</v>
      </c>
      <c r="EZ97" s="40" t="s">
        <v>53</v>
      </c>
      <c r="FA97" s="40" t="s">
        <v>54</v>
      </c>
      <c r="FB97" s="40" t="s">
        <v>48</v>
      </c>
      <c r="FC97" s="40" t="s">
        <v>49</v>
      </c>
      <c r="FD97" s="40" t="s">
        <v>50</v>
      </c>
      <c r="FE97" s="40" t="s">
        <v>51</v>
      </c>
      <c r="FF97" s="40" t="s">
        <v>52</v>
      </c>
      <c r="FG97" s="40" t="s">
        <v>53</v>
      </c>
      <c r="FH97" s="40" t="s">
        <v>54</v>
      </c>
      <c r="FI97" s="40" t="s">
        <v>48</v>
      </c>
      <c r="FJ97" s="40" t="s">
        <v>49</v>
      </c>
      <c r="FK97" s="40" t="s">
        <v>50</v>
      </c>
      <c r="FL97" s="40" t="s">
        <v>51</v>
      </c>
      <c r="FM97" s="40" t="s">
        <v>55</v>
      </c>
      <c r="FN97" s="40" t="s">
        <v>53</v>
      </c>
      <c r="FO97" s="40" t="s">
        <v>54</v>
      </c>
    </row>
    <row r="98" spans="1:171" s="42" customFormat="1" ht="14.25">
      <c r="A98" s="2"/>
      <c r="B98" s="2"/>
      <c r="D98" s="75">
        <v>5</v>
      </c>
      <c r="E98" s="40">
        <v>6</v>
      </c>
      <c r="F98" s="40">
        <v>7</v>
      </c>
      <c r="G98" s="60">
        <v>8</v>
      </c>
      <c r="H98" s="60">
        <v>9</v>
      </c>
      <c r="I98" s="40">
        <v>10</v>
      </c>
      <c r="J98" s="40">
        <v>11</v>
      </c>
      <c r="K98" s="75">
        <v>12</v>
      </c>
      <c r="L98" s="40">
        <v>13</v>
      </c>
      <c r="M98" s="40">
        <v>14</v>
      </c>
      <c r="N98" s="60">
        <v>15</v>
      </c>
      <c r="O98" s="60">
        <v>16</v>
      </c>
      <c r="P98" s="40">
        <v>17</v>
      </c>
      <c r="Q98" s="40">
        <v>18</v>
      </c>
      <c r="R98" s="75">
        <v>19</v>
      </c>
      <c r="S98" s="40">
        <v>20</v>
      </c>
      <c r="T98" s="40">
        <v>21</v>
      </c>
      <c r="U98" s="60">
        <v>22</v>
      </c>
      <c r="V98" s="60">
        <v>23</v>
      </c>
      <c r="W98" s="40">
        <v>24</v>
      </c>
      <c r="X98" s="40">
        <v>25</v>
      </c>
      <c r="Y98" s="75">
        <v>26</v>
      </c>
      <c r="Z98" s="40">
        <v>27</v>
      </c>
      <c r="AA98" s="40">
        <v>28</v>
      </c>
      <c r="AB98" s="60">
        <v>29</v>
      </c>
      <c r="AC98" s="60">
        <v>30</v>
      </c>
      <c r="AD98" s="40">
        <v>31</v>
      </c>
      <c r="AE98" s="40">
        <v>1</v>
      </c>
      <c r="AF98" s="75">
        <v>2</v>
      </c>
      <c r="AG98" s="40">
        <v>3</v>
      </c>
      <c r="AH98" s="40">
        <v>4</v>
      </c>
      <c r="AI98" s="60">
        <v>5</v>
      </c>
      <c r="AJ98" s="60">
        <v>6</v>
      </c>
      <c r="AK98" s="40">
        <v>7</v>
      </c>
      <c r="AL98" s="40">
        <v>8</v>
      </c>
      <c r="AM98" s="75">
        <v>9</v>
      </c>
      <c r="AN98" s="40">
        <v>10</v>
      </c>
      <c r="AO98" s="40">
        <v>11</v>
      </c>
      <c r="AP98" s="60">
        <v>12</v>
      </c>
      <c r="AQ98" s="60">
        <v>13</v>
      </c>
      <c r="AR98" s="40">
        <v>14</v>
      </c>
      <c r="AS98" s="40">
        <v>15</v>
      </c>
      <c r="AT98" s="75">
        <v>16</v>
      </c>
      <c r="AU98" s="40">
        <v>17</v>
      </c>
      <c r="AV98" s="40">
        <v>18</v>
      </c>
      <c r="AW98" s="60">
        <v>19</v>
      </c>
      <c r="AX98" s="60">
        <v>20</v>
      </c>
      <c r="AY98" s="40">
        <v>21</v>
      </c>
      <c r="AZ98" s="40">
        <v>22</v>
      </c>
      <c r="BA98" s="75">
        <v>23</v>
      </c>
      <c r="BB98" s="40">
        <v>24</v>
      </c>
      <c r="BC98" s="40">
        <v>25</v>
      </c>
      <c r="BD98" s="60">
        <v>26</v>
      </c>
      <c r="BE98" s="60">
        <v>27</v>
      </c>
      <c r="BF98" s="40">
        <v>28</v>
      </c>
      <c r="BG98" s="40">
        <v>29</v>
      </c>
      <c r="BH98" s="75">
        <v>30</v>
      </c>
      <c r="BI98" s="40">
        <v>1</v>
      </c>
      <c r="BJ98" s="40">
        <v>2</v>
      </c>
      <c r="BK98" s="60">
        <v>3</v>
      </c>
      <c r="BL98" s="60">
        <v>4</v>
      </c>
      <c r="BM98" s="40">
        <v>5</v>
      </c>
      <c r="BN98" s="40">
        <v>6</v>
      </c>
      <c r="BO98" s="75">
        <v>7</v>
      </c>
      <c r="BP98" s="40">
        <v>8</v>
      </c>
      <c r="BQ98" s="40">
        <v>9</v>
      </c>
      <c r="BR98" s="60">
        <v>10</v>
      </c>
      <c r="BS98" s="60">
        <v>11</v>
      </c>
      <c r="BT98" s="40">
        <v>12</v>
      </c>
      <c r="BU98" s="40">
        <v>13</v>
      </c>
      <c r="BV98" s="75">
        <v>14</v>
      </c>
      <c r="BW98" s="40">
        <v>15</v>
      </c>
      <c r="BX98" s="40">
        <v>16</v>
      </c>
      <c r="BY98" s="60">
        <v>17</v>
      </c>
      <c r="BZ98" s="60">
        <v>18</v>
      </c>
      <c r="CA98" s="40">
        <v>19</v>
      </c>
      <c r="CB98" s="40">
        <v>20</v>
      </c>
      <c r="CC98" s="75">
        <v>21</v>
      </c>
      <c r="CD98" s="40">
        <v>22</v>
      </c>
      <c r="CE98" s="40">
        <v>23</v>
      </c>
      <c r="CF98" s="60">
        <v>24</v>
      </c>
      <c r="CG98" s="60">
        <v>25</v>
      </c>
      <c r="CH98" s="40">
        <v>26</v>
      </c>
      <c r="CI98" s="40">
        <v>27</v>
      </c>
      <c r="CJ98" s="75">
        <v>28</v>
      </c>
      <c r="CK98" s="40">
        <v>29</v>
      </c>
      <c r="CL98" s="40">
        <v>30</v>
      </c>
      <c r="CM98" s="60">
        <v>31</v>
      </c>
      <c r="CN98" s="60">
        <v>1</v>
      </c>
      <c r="CO98" s="40">
        <v>2</v>
      </c>
      <c r="CP98" s="40">
        <v>3</v>
      </c>
      <c r="CQ98" s="75">
        <v>4</v>
      </c>
      <c r="CR98" s="40">
        <v>5</v>
      </c>
      <c r="CS98" s="40">
        <v>6</v>
      </c>
      <c r="CT98" s="60">
        <v>7</v>
      </c>
      <c r="CU98" s="60">
        <v>8</v>
      </c>
      <c r="CV98" s="40">
        <v>9</v>
      </c>
      <c r="CW98" s="40">
        <v>10</v>
      </c>
      <c r="CX98" s="75">
        <v>11</v>
      </c>
      <c r="CY98" s="40">
        <v>12</v>
      </c>
      <c r="CZ98" s="40">
        <v>13</v>
      </c>
      <c r="DA98" s="60">
        <v>14</v>
      </c>
      <c r="DB98" s="60">
        <v>15</v>
      </c>
      <c r="DC98" s="40">
        <v>16</v>
      </c>
      <c r="DD98" s="40">
        <v>17</v>
      </c>
      <c r="DE98" s="75">
        <v>18</v>
      </c>
      <c r="DF98" s="40">
        <v>19</v>
      </c>
      <c r="DG98" s="40">
        <v>20</v>
      </c>
      <c r="DH98" s="60">
        <v>21</v>
      </c>
      <c r="DI98" s="60">
        <v>22</v>
      </c>
      <c r="DJ98" s="40">
        <v>23</v>
      </c>
      <c r="DK98" s="40">
        <v>24</v>
      </c>
      <c r="DL98" s="75">
        <v>25</v>
      </c>
      <c r="DM98" s="40">
        <v>26</v>
      </c>
      <c r="DN98" s="40">
        <v>27</v>
      </c>
      <c r="DO98" s="60">
        <v>28</v>
      </c>
      <c r="DP98" s="60">
        <v>29</v>
      </c>
      <c r="DQ98" s="40">
        <v>30</v>
      </c>
      <c r="DR98" s="40">
        <v>31</v>
      </c>
      <c r="DS98" s="75">
        <v>1</v>
      </c>
      <c r="DT98" s="40">
        <v>2</v>
      </c>
      <c r="DU98" s="40">
        <v>3</v>
      </c>
      <c r="DV98" s="60">
        <v>4</v>
      </c>
      <c r="DW98" s="60">
        <v>5</v>
      </c>
      <c r="DX98" s="40">
        <v>6</v>
      </c>
      <c r="DY98" s="40">
        <v>7</v>
      </c>
      <c r="DZ98" s="75">
        <v>8</v>
      </c>
      <c r="EA98" s="40">
        <v>9</v>
      </c>
      <c r="EB98" s="40">
        <v>10</v>
      </c>
      <c r="EC98" s="60">
        <v>11</v>
      </c>
      <c r="ED98" s="60">
        <v>12</v>
      </c>
      <c r="EE98" s="40">
        <v>13</v>
      </c>
      <c r="EF98" s="40">
        <v>14</v>
      </c>
      <c r="EG98" s="75">
        <v>15</v>
      </c>
      <c r="EH98" s="40">
        <v>16</v>
      </c>
      <c r="EI98" s="40">
        <v>17</v>
      </c>
      <c r="EJ98" s="60">
        <v>18</v>
      </c>
      <c r="EK98" s="60">
        <v>19</v>
      </c>
      <c r="EL98" s="40">
        <v>20</v>
      </c>
      <c r="EM98" s="40">
        <v>21</v>
      </c>
      <c r="EN98" s="75">
        <v>22</v>
      </c>
      <c r="EO98" s="40">
        <v>23</v>
      </c>
      <c r="EP98" s="40">
        <v>24</v>
      </c>
      <c r="EQ98" s="60">
        <v>25</v>
      </c>
      <c r="ER98" s="60">
        <v>26</v>
      </c>
      <c r="ES98" s="40">
        <v>27</v>
      </c>
      <c r="ET98" s="40">
        <v>28</v>
      </c>
      <c r="EU98" s="75">
        <v>1</v>
      </c>
      <c r="EV98" s="40">
        <v>2</v>
      </c>
      <c r="EW98" s="40">
        <v>3</v>
      </c>
      <c r="EX98" s="60">
        <v>4</v>
      </c>
      <c r="EY98" s="60">
        <v>5</v>
      </c>
      <c r="EZ98" s="40">
        <v>6</v>
      </c>
      <c r="FA98" s="40">
        <v>7</v>
      </c>
      <c r="FB98" s="75">
        <v>8</v>
      </c>
      <c r="FC98" s="40">
        <v>9</v>
      </c>
      <c r="FD98" s="40">
        <v>10</v>
      </c>
      <c r="FE98" s="60">
        <v>11</v>
      </c>
      <c r="FF98" s="60">
        <v>12</v>
      </c>
      <c r="FG98" s="40">
        <v>13</v>
      </c>
      <c r="FH98" s="40">
        <v>14</v>
      </c>
      <c r="FI98" s="75">
        <v>15</v>
      </c>
      <c r="FJ98" s="40">
        <v>16</v>
      </c>
      <c r="FK98" s="40">
        <v>17</v>
      </c>
      <c r="FL98" s="60">
        <v>18</v>
      </c>
      <c r="FM98" s="60">
        <v>19</v>
      </c>
      <c r="FN98" s="40">
        <v>20</v>
      </c>
      <c r="FO98" s="40">
        <v>21</v>
      </c>
    </row>
    <row r="99" spans="1:256" s="40" customFormat="1" ht="15" customHeight="1">
      <c r="A99" s="39" t="s">
        <v>20</v>
      </c>
      <c r="B99" s="19">
        <f>COUNTIF(D100:FO108,"PT")</f>
        <v>66</v>
      </c>
      <c r="C99" s="44"/>
      <c r="G99" s="60" t="s">
        <v>64</v>
      </c>
      <c r="H99" s="60" t="s">
        <v>64</v>
      </c>
      <c r="N99" s="60" t="s">
        <v>64</v>
      </c>
      <c r="O99" s="60" t="s">
        <v>64</v>
      </c>
      <c r="U99" s="60" t="s">
        <v>64</v>
      </c>
      <c r="V99" s="60" t="s">
        <v>64</v>
      </c>
      <c r="AB99" s="60" t="s">
        <v>64</v>
      </c>
      <c r="AC99" s="60" t="s">
        <v>64</v>
      </c>
      <c r="AI99" s="60" t="s">
        <v>64</v>
      </c>
      <c r="AJ99" s="60" t="s">
        <v>64</v>
      </c>
      <c r="AP99" s="60" t="s">
        <v>64</v>
      </c>
      <c r="AQ99" s="60" t="s">
        <v>64</v>
      </c>
      <c r="AW99" s="60" t="s">
        <v>64</v>
      </c>
      <c r="AX99" s="60" t="s">
        <v>64</v>
      </c>
      <c r="BD99" s="60" t="s">
        <v>64</v>
      </c>
      <c r="BE99" s="60" t="s">
        <v>64</v>
      </c>
      <c r="BK99" s="60" t="s">
        <v>64</v>
      </c>
      <c r="BL99" s="60" t="s">
        <v>64</v>
      </c>
      <c r="BR99" s="60" t="s">
        <v>64</v>
      </c>
      <c r="BS99" s="60" t="s">
        <v>64</v>
      </c>
      <c r="BY99" s="60" t="s">
        <v>64</v>
      </c>
      <c r="BZ99" s="60" t="s">
        <v>64</v>
      </c>
      <c r="CF99" s="60" t="s">
        <v>64</v>
      </c>
      <c r="CG99" s="60" t="s">
        <v>64</v>
      </c>
      <c r="CM99" s="60" t="s">
        <v>64</v>
      </c>
      <c r="CN99" s="60" t="s">
        <v>64</v>
      </c>
      <c r="CT99" s="60" t="s">
        <v>64</v>
      </c>
      <c r="CU99" s="60" t="s">
        <v>64</v>
      </c>
      <c r="DA99" s="60" t="s">
        <v>64</v>
      </c>
      <c r="DB99" s="60" t="s">
        <v>64</v>
      </c>
      <c r="DH99" s="60" t="s">
        <v>64</v>
      </c>
      <c r="DI99" s="60" t="s">
        <v>64</v>
      </c>
      <c r="DO99" s="60" t="s">
        <v>64</v>
      </c>
      <c r="DP99" s="60" t="s">
        <v>64</v>
      </c>
      <c r="DV99" s="60" t="s">
        <v>64</v>
      </c>
      <c r="DW99" s="60" t="s">
        <v>64</v>
      </c>
      <c r="EC99" s="60" t="s">
        <v>64</v>
      </c>
      <c r="ED99" s="60" t="s">
        <v>64</v>
      </c>
      <c r="EJ99" s="60" t="s">
        <v>64</v>
      </c>
      <c r="EK99" s="60" t="s">
        <v>64</v>
      </c>
      <c r="EQ99" s="60" t="s">
        <v>64</v>
      </c>
      <c r="ER99" s="60" t="s">
        <v>64</v>
      </c>
      <c r="EX99" s="60" t="s">
        <v>64</v>
      </c>
      <c r="EY99" s="60" t="s">
        <v>64</v>
      </c>
      <c r="FE99" s="60" t="s">
        <v>64</v>
      </c>
      <c r="FF99" s="60" t="s">
        <v>64</v>
      </c>
      <c r="FL99" s="60" t="s">
        <v>64</v>
      </c>
      <c r="FM99" s="60" t="s">
        <v>64</v>
      </c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</row>
    <row r="100" spans="1:171" s="67" customFormat="1" ht="13.5">
      <c r="A100" s="41" t="s">
        <v>21</v>
      </c>
      <c r="B100" s="19">
        <f>COUNTIF(D100:FO108,"PRD")</f>
        <v>66</v>
      </c>
      <c r="C100" s="62"/>
      <c r="D100" s="64" t="s">
        <v>20</v>
      </c>
      <c r="E100" s="52" t="s">
        <v>26</v>
      </c>
      <c r="F100" s="41" t="s">
        <v>21</v>
      </c>
      <c r="G100" s="63" t="s">
        <v>57</v>
      </c>
      <c r="H100" s="63" t="s">
        <v>57</v>
      </c>
      <c r="I100" s="64" t="s">
        <v>20</v>
      </c>
      <c r="J100" s="43" t="s">
        <v>22</v>
      </c>
      <c r="K100" s="65" t="s">
        <v>58</v>
      </c>
      <c r="L100" s="43" t="s">
        <v>22</v>
      </c>
      <c r="M100" s="66" t="s">
        <v>59</v>
      </c>
      <c r="N100" s="63" t="s">
        <v>57</v>
      </c>
      <c r="O100" s="63" t="s">
        <v>57</v>
      </c>
      <c r="P100" s="52" t="s">
        <v>26</v>
      </c>
      <c r="Q100" s="66" t="s">
        <v>59</v>
      </c>
      <c r="R100" s="45" t="s">
        <v>56</v>
      </c>
      <c r="S100" s="55" t="s">
        <v>60</v>
      </c>
      <c r="T100" s="48" t="s">
        <v>24</v>
      </c>
      <c r="U100" s="63" t="s">
        <v>57</v>
      </c>
      <c r="V100" s="63" t="s">
        <v>57</v>
      </c>
      <c r="W100" s="41" t="s">
        <v>21</v>
      </c>
      <c r="X100" s="45" t="s">
        <v>56</v>
      </c>
      <c r="Y100" s="56" t="s">
        <v>61</v>
      </c>
      <c r="Z100" s="51" t="s">
        <v>25</v>
      </c>
      <c r="AA100" s="57" t="s">
        <v>62</v>
      </c>
      <c r="AB100" s="63" t="s">
        <v>57</v>
      </c>
      <c r="AC100" s="63" t="s">
        <v>57</v>
      </c>
      <c r="AD100" s="65" t="s">
        <v>58</v>
      </c>
      <c r="AE100" s="55" t="s">
        <v>60</v>
      </c>
      <c r="AF100" s="52" t="s">
        <v>26</v>
      </c>
      <c r="AG100" s="64" t="s">
        <v>20</v>
      </c>
      <c r="AH100" s="65" t="s">
        <v>58</v>
      </c>
      <c r="AI100" s="63" t="s">
        <v>57</v>
      </c>
      <c r="AJ100" s="63" t="s">
        <v>57</v>
      </c>
      <c r="AK100" s="43" t="s">
        <v>22</v>
      </c>
      <c r="AL100" s="48" t="s">
        <v>24</v>
      </c>
      <c r="AM100" s="41" t="s">
        <v>21</v>
      </c>
      <c r="AN100" s="66" t="s">
        <v>59</v>
      </c>
      <c r="AO100" s="43" t="s">
        <v>22</v>
      </c>
      <c r="AP100" s="63" t="s">
        <v>57</v>
      </c>
      <c r="AQ100" s="63" t="s">
        <v>57</v>
      </c>
      <c r="AR100" s="66" t="s">
        <v>59</v>
      </c>
      <c r="AS100" s="56" t="s">
        <v>61</v>
      </c>
      <c r="AT100" s="55" t="s">
        <v>60</v>
      </c>
      <c r="AU100" s="45" t="s">
        <v>56</v>
      </c>
      <c r="AV100" s="56" t="s">
        <v>61</v>
      </c>
      <c r="AW100" s="63" t="s">
        <v>57</v>
      </c>
      <c r="AX100" s="63" t="s">
        <v>57</v>
      </c>
      <c r="AY100" s="45" t="s">
        <v>56</v>
      </c>
      <c r="AZ100" s="51" t="s">
        <v>25</v>
      </c>
      <c r="BA100" s="48" t="s">
        <v>24</v>
      </c>
      <c r="BB100" s="57" t="s">
        <v>62</v>
      </c>
      <c r="BC100" s="51" t="s">
        <v>25</v>
      </c>
      <c r="BD100" s="63" t="s">
        <v>57</v>
      </c>
      <c r="BE100" s="63" t="s">
        <v>57</v>
      </c>
      <c r="BF100" s="55" t="s">
        <v>60</v>
      </c>
      <c r="BG100" s="57" t="s">
        <v>62</v>
      </c>
      <c r="BH100" s="64" t="s">
        <v>20</v>
      </c>
      <c r="BI100" s="52" t="s">
        <v>26</v>
      </c>
      <c r="BJ100" s="41" t="s">
        <v>21</v>
      </c>
      <c r="BK100" s="63" t="s">
        <v>57</v>
      </c>
      <c r="BL100" s="63" t="s">
        <v>57</v>
      </c>
      <c r="BM100" s="48" t="s">
        <v>24</v>
      </c>
      <c r="BN100" s="52" t="s">
        <v>26</v>
      </c>
      <c r="BO100" s="65" t="s">
        <v>58</v>
      </c>
      <c r="BP100" s="43" t="s">
        <v>22</v>
      </c>
      <c r="BQ100" s="66" t="s">
        <v>59</v>
      </c>
      <c r="BR100" s="63" t="s">
        <v>57</v>
      </c>
      <c r="BS100" s="63" t="s">
        <v>57</v>
      </c>
      <c r="BT100" s="56" t="s">
        <v>61</v>
      </c>
      <c r="BU100" s="64" t="s">
        <v>20</v>
      </c>
      <c r="BV100" s="45" t="s">
        <v>56</v>
      </c>
      <c r="BW100" s="55" t="s">
        <v>60</v>
      </c>
      <c r="BX100" s="48" t="s">
        <v>24</v>
      </c>
      <c r="BY100" s="63" t="s">
        <v>57</v>
      </c>
      <c r="BZ100" s="63" t="s">
        <v>57</v>
      </c>
      <c r="CA100" s="51" t="s">
        <v>25</v>
      </c>
      <c r="CB100" s="65" t="s">
        <v>58</v>
      </c>
      <c r="CC100" s="56" t="s">
        <v>61</v>
      </c>
      <c r="CD100" s="51" t="s">
        <v>25</v>
      </c>
      <c r="CE100" s="57" t="s">
        <v>62</v>
      </c>
      <c r="CF100" s="63" t="s">
        <v>57</v>
      </c>
      <c r="CG100" s="63" t="s">
        <v>57</v>
      </c>
      <c r="CH100" s="57" t="s">
        <v>62</v>
      </c>
      <c r="CI100" s="41" t="s">
        <v>21</v>
      </c>
      <c r="CJ100" s="52" t="s">
        <v>26</v>
      </c>
      <c r="CK100" s="64" t="s">
        <v>20</v>
      </c>
      <c r="CL100" s="65" t="s">
        <v>58</v>
      </c>
      <c r="CM100" s="63" t="s">
        <v>57</v>
      </c>
      <c r="CN100" s="63" t="s">
        <v>57</v>
      </c>
      <c r="CO100" s="52" t="s">
        <v>26</v>
      </c>
      <c r="CP100" s="66" t="s">
        <v>59</v>
      </c>
      <c r="CQ100" s="41" t="s">
        <v>21</v>
      </c>
      <c r="CR100" s="66" t="s">
        <v>59</v>
      </c>
      <c r="CS100" s="43" t="s">
        <v>22</v>
      </c>
      <c r="CT100" s="63" t="s">
        <v>57</v>
      </c>
      <c r="CU100" s="63" t="s">
        <v>57</v>
      </c>
      <c r="CV100" s="64" t="s">
        <v>20</v>
      </c>
      <c r="CW100" s="43" t="s">
        <v>22</v>
      </c>
      <c r="CX100" s="55" t="s">
        <v>60</v>
      </c>
      <c r="CY100" s="45" t="s">
        <v>56</v>
      </c>
      <c r="CZ100" s="56" t="s">
        <v>61</v>
      </c>
      <c r="DA100" s="63" t="s">
        <v>57</v>
      </c>
      <c r="DB100" s="63" t="s">
        <v>57</v>
      </c>
      <c r="DC100" s="65" t="s">
        <v>58</v>
      </c>
      <c r="DD100" s="55" t="s">
        <v>60</v>
      </c>
      <c r="DE100" s="48" t="s">
        <v>24</v>
      </c>
      <c r="DF100" s="57" t="s">
        <v>62</v>
      </c>
      <c r="DG100" s="51" t="s">
        <v>25</v>
      </c>
      <c r="DH100" s="63" t="s">
        <v>57</v>
      </c>
      <c r="DI100" s="63" t="s">
        <v>57</v>
      </c>
      <c r="DJ100" s="41" t="s">
        <v>21</v>
      </c>
      <c r="DK100" s="45" t="s">
        <v>56</v>
      </c>
      <c r="DL100" s="64" t="s">
        <v>20</v>
      </c>
      <c r="DM100" s="52" t="s">
        <v>26</v>
      </c>
      <c r="DN100" s="41" t="s">
        <v>21</v>
      </c>
      <c r="DO100" s="63" t="s">
        <v>57</v>
      </c>
      <c r="DP100" s="63" t="s">
        <v>57</v>
      </c>
      <c r="DQ100" s="66" t="s">
        <v>59</v>
      </c>
      <c r="DR100" s="56" t="s">
        <v>61</v>
      </c>
      <c r="DS100" s="65" t="s">
        <v>58</v>
      </c>
      <c r="DT100" s="43" t="s">
        <v>22</v>
      </c>
      <c r="DU100" s="66" t="s">
        <v>59</v>
      </c>
      <c r="DV100" s="63" t="s">
        <v>57</v>
      </c>
      <c r="DW100" s="63" t="s">
        <v>57</v>
      </c>
      <c r="DX100" s="43" t="s">
        <v>22</v>
      </c>
      <c r="DY100" s="48" t="s">
        <v>24</v>
      </c>
      <c r="DZ100" s="45" t="s">
        <v>56</v>
      </c>
      <c r="EA100" s="55" t="s">
        <v>60</v>
      </c>
      <c r="EB100" s="48" t="s">
        <v>24</v>
      </c>
      <c r="EC100" s="63" t="s">
        <v>57</v>
      </c>
      <c r="ED100" s="63" t="s">
        <v>57</v>
      </c>
      <c r="EE100" s="55" t="s">
        <v>60</v>
      </c>
      <c r="EF100" s="57" t="s">
        <v>62</v>
      </c>
      <c r="EG100" s="56" t="s">
        <v>61</v>
      </c>
      <c r="EH100" s="51" t="s">
        <v>25</v>
      </c>
      <c r="EI100" s="57" t="s">
        <v>62</v>
      </c>
      <c r="EJ100" s="63" t="s">
        <v>57</v>
      </c>
      <c r="EK100" s="63" t="s">
        <v>57</v>
      </c>
      <c r="EL100" s="45" t="s">
        <v>56</v>
      </c>
      <c r="EM100" s="51" t="s">
        <v>25</v>
      </c>
      <c r="EN100" s="52" t="s">
        <v>26</v>
      </c>
      <c r="EO100" s="64" t="s">
        <v>20</v>
      </c>
      <c r="EP100" s="65" t="s">
        <v>58</v>
      </c>
      <c r="EQ100" s="63" t="s">
        <v>57</v>
      </c>
      <c r="ER100" s="63" t="s">
        <v>57</v>
      </c>
      <c r="ES100" s="56" t="s">
        <v>61</v>
      </c>
      <c r="ET100" s="64" t="s">
        <v>20</v>
      </c>
      <c r="EU100" s="41" t="s">
        <v>21</v>
      </c>
      <c r="EV100" s="66" t="s">
        <v>59</v>
      </c>
      <c r="EW100" s="43" t="s">
        <v>22</v>
      </c>
      <c r="EX100" s="63" t="s">
        <v>57</v>
      </c>
      <c r="EY100" s="63" t="s">
        <v>57</v>
      </c>
      <c r="EZ100" s="48" t="s">
        <v>24</v>
      </c>
      <c r="FA100" s="52" t="s">
        <v>26</v>
      </c>
      <c r="FB100" s="55" t="s">
        <v>60</v>
      </c>
      <c r="FC100" s="45" t="s">
        <v>56</v>
      </c>
      <c r="FD100" s="56" t="s">
        <v>61</v>
      </c>
      <c r="FE100" s="63" t="s">
        <v>57</v>
      </c>
      <c r="FF100" s="63" t="s">
        <v>57</v>
      </c>
      <c r="FG100" s="57" t="s">
        <v>62</v>
      </c>
      <c r="FH100" s="41" t="s">
        <v>21</v>
      </c>
      <c r="FI100" s="48" t="s">
        <v>24</v>
      </c>
      <c r="FJ100" s="57" t="s">
        <v>62</v>
      </c>
      <c r="FK100" s="51" t="s">
        <v>25</v>
      </c>
      <c r="FL100" s="63" t="s">
        <v>57</v>
      </c>
      <c r="FM100" s="63" t="s">
        <v>57</v>
      </c>
      <c r="FN100" s="51" t="s">
        <v>25</v>
      </c>
      <c r="FO100" s="65" t="s">
        <v>58</v>
      </c>
    </row>
    <row r="101" spans="1:171" ht="13.5">
      <c r="A101" s="43" t="s">
        <v>22</v>
      </c>
      <c r="B101" s="19">
        <f>COUNTIF(D100:FO108,"PNA")</f>
        <v>66</v>
      </c>
      <c r="C101" s="58"/>
      <c r="D101" s="41" t="s">
        <v>21</v>
      </c>
      <c r="E101" s="65" t="s">
        <v>58</v>
      </c>
      <c r="F101" s="43" t="s">
        <v>22</v>
      </c>
      <c r="G101" s="63" t="s">
        <v>57</v>
      </c>
      <c r="H101" s="63" t="s">
        <v>57</v>
      </c>
      <c r="I101" s="41" t="s">
        <v>21</v>
      </c>
      <c r="J101" s="45" t="s">
        <v>56</v>
      </c>
      <c r="K101" s="66" t="s">
        <v>59</v>
      </c>
      <c r="L101" s="45" t="s">
        <v>56</v>
      </c>
      <c r="M101" s="55" t="s">
        <v>60</v>
      </c>
      <c r="N101" s="63" t="s">
        <v>57</v>
      </c>
      <c r="O101" s="63" t="s">
        <v>57</v>
      </c>
      <c r="P101" s="65" t="s">
        <v>58</v>
      </c>
      <c r="Q101" s="55" t="s">
        <v>60</v>
      </c>
      <c r="R101" s="48" t="s">
        <v>24</v>
      </c>
      <c r="S101" s="56" t="s">
        <v>61</v>
      </c>
      <c r="T101" s="51" t="s">
        <v>25</v>
      </c>
      <c r="U101" s="63" t="s">
        <v>57</v>
      </c>
      <c r="V101" s="63" t="s">
        <v>57</v>
      </c>
      <c r="W101" s="43" t="s">
        <v>22</v>
      </c>
      <c r="X101" s="48" t="s">
        <v>24</v>
      </c>
      <c r="Y101" s="57" t="s">
        <v>62</v>
      </c>
      <c r="Z101" s="52" t="s">
        <v>26</v>
      </c>
      <c r="AA101" s="64" t="s">
        <v>20</v>
      </c>
      <c r="AB101" s="63" t="s">
        <v>57</v>
      </c>
      <c r="AC101" s="63" t="s">
        <v>57</v>
      </c>
      <c r="AD101" s="66" t="s">
        <v>59</v>
      </c>
      <c r="AE101" s="56" t="s">
        <v>61</v>
      </c>
      <c r="AF101" s="65" t="s">
        <v>58</v>
      </c>
      <c r="AG101" s="41" t="s">
        <v>21</v>
      </c>
      <c r="AH101" s="66" t="s">
        <v>59</v>
      </c>
      <c r="AI101" s="63" t="s">
        <v>57</v>
      </c>
      <c r="AJ101" s="63" t="s">
        <v>57</v>
      </c>
      <c r="AK101" s="45" t="s">
        <v>56</v>
      </c>
      <c r="AL101" s="51" t="s">
        <v>25</v>
      </c>
      <c r="AM101" s="43" t="s">
        <v>22</v>
      </c>
      <c r="AN101" s="55" t="s">
        <v>60</v>
      </c>
      <c r="AO101" s="45" t="s">
        <v>56</v>
      </c>
      <c r="AP101" s="63" t="s">
        <v>57</v>
      </c>
      <c r="AQ101" s="63" t="s">
        <v>57</v>
      </c>
      <c r="AR101" s="55" t="s">
        <v>60</v>
      </c>
      <c r="AS101" s="57" t="s">
        <v>62</v>
      </c>
      <c r="AT101" s="56" t="s">
        <v>61</v>
      </c>
      <c r="AU101" s="48" t="s">
        <v>24</v>
      </c>
      <c r="AV101" s="57" t="s">
        <v>62</v>
      </c>
      <c r="AW101" s="63" t="s">
        <v>57</v>
      </c>
      <c r="AX101" s="63" t="s">
        <v>57</v>
      </c>
      <c r="AY101" s="48" t="s">
        <v>24</v>
      </c>
      <c r="AZ101" s="52" t="s">
        <v>26</v>
      </c>
      <c r="BA101" s="51" t="s">
        <v>25</v>
      </c>
      <c r="BB101" s="64" t="s">
        <v>20</v>
      </c>
      <c r="BC101" s="52" t="s">
        <v>26</v>
      </c>
      <c r="BD101" s="63" t="s">
        <v>57</v>
      </c>
      <c r="BE101" s="63" t="s">
        <v>57</v>
      </c>
      <c r="BF101" s="56" t="s">
        <v>61</v>
      </c>
      <c r="BG101" s="64" t="s">
        <v>20</v>
      </c>
      <c r="BH101" s="41" t="s">
        <v>21</v>
      </c>
      <c r="BI101" s="65" t="s">
        <v>58</v>
      </c>
      <c r="BJ101" s="43" t="s">
        <v>22</v>
      </c>
      <c r="BK101" s="63" t="s">
        <v>57</v>
      </c>
      <c r="BL101" s="63" t="s">
        <v>57</v>
      </c>
      <c r="BM101" s="51" t="s">
        <v>25</v>
      </c>
      <c r="BN101" s="65" t="s">
        <v>58</v>
      </c>
      <c r="BO101" s="66" t="s">
        <v>59</v>
      </c>
      <c r="BP101" s="45" t="s">
        <v>56</v>
      </c>
      <c r="BQ101" s="55" t="s">
        <v>60</v>
      </c>
      <c r="BR101" s="63" t="s">
        <v>57</v>
      </c>
      <c r="BS101" s="63" t="s">
        <v>57</v>
      </c>
      <c r="BT101" s="57" t="s">
        <v>62</v>
      </c>
      <c r="BU101" s="41" t="s">
        <v>21</v>
      </c>
      <c r="BV101" s="48" t="s">
        <v>24</v>
      </c>
      <c r="BW101" s="56" t="s">
        <v>61</v>
      </c>
      <c r="BX101" s="51" t="s">
        <v>25</v>
      </c>
      <c r="BY101" s="63" t="s">
        <v>57</v>
      </c>
      <c r="BZ101" s="63" t="s">
        <v>57</v>
      </c>
      <c r="CA101" s="52" t="s">
        <v>26</v>
      </c>
      <c r="CB101" s="66" t="s">
        <v>59</v>
      </c>
      <c r="CC101" s="57" t="s">
        <v>62</v>
      </c>
      <c r="CD101" s="52" t="s">
        <v>26</v>
      </c>
      <c r="CE101" s="64" t="s">
        <v>20</v>
      </c>
      <c r="CF101" s="63" t="s">
        <v>57</v>
      </c>
      <c r="CG101" s="63" t="s">
        <v>57</v>
      </c>
      <c r="CH101" s="64" t="s">
        <v>20</v>
      </c>
      <c r="CI101" s="43" t="s">
        <v>22</v>
      </c>
      <c r="CJ101" s="65" t="s">
        <v>58</v>
      </c>
      <c r="CK101" s="41" t="s">
        <v>21</v>
      </c>
      <c r="CL101" s="66" t="s">
        <v>59</v>
      </c>
      <c r="CM101" s="63" t="s">
        <v>57</v>
      </c>
      <c r="CN101" s="63" t="s">
        <v>57</v>
      </c>
      <c r="CO101" s="65" t="s">
        <v>58</v>
      </c>
      <c r="CP101" s="55" t="s">
        <v>60</v>
      </c>
      <c r="CQ101" s="43" t="s">
        <v>22</v>
      </c>
      <c r="CR101" s="55" t="s">
        <v>60</v>
      </c>
      <c r="CS101" s="45" t="s">
        <v>56</v>
      </c>
      <c r="CT101" s="63" t="s">
        <v>57</v>
      </c>
      <c r="CU101" s="63" t="s">
        <v>57</v>
      </c>
      <c r="CV101" s="41" t="s">
        <v>21</v>
      </c>
      <c r="CW101" s="45" t="s">
        <v>56</v>
      </c>
      <c r="CX101" s="56" t="s">
        <v>61</v>
      </c>
      <c r="CY101" s="48" t="s">
        <v>24</v>
      </c>
      <c r="CZ101" s="57" t="s">
        <v>62</v>
      </c>
      <c r="DA101" s="63" t="s">
        <v>57</v>
      </c>
      <c r="DB101" s="63" t="s">
        <v>57</v>
      </c>
      <c r="DC101" s="66" t="s">
        <v>59</v>
      </c>
      <c r="DD101" s="56" t="s">
        <v>61</v>
      </c>
      <c r="DE101" s="51" t="s">
        <v>25</v>
      </c>
      <c r="DF101" s="64" t="s">
        <v>20</v>
      </c>
      <c r="DG101" s="52" t="s">
        <v>26</v>
      </c>
      <c r="DH101" s="63" t="s">
        <v>57</v>
      </c>
      <c r="DI101" s="63" t="s">
        <v>57</v>
      </c>
      <c r="DJ101" s="43" t="s">
        <v>22</v>
      </c>
      <c r="DK101" s="48" t="s">
        <v>24</v>
      </c>
      <c r="DL101" s="41" t="s">
        <v>21</v>
      </c>
      <c r="DM101" s="65" t="s">
        <v>58</v>
      </c>
      <c r="DN101" s="43" t="s">
        <v>22</v>
      </c>
      <c r="DO101" s="63" t="s">
        <v>57</v>
      </c>
      <c r="DP101" s="63" t="s">
        <v>57</v>
      </c>
      <c r="DQ101" s="55" t="s">
        <v>60</v>
      </c>
      <c r="DR101" s="57" t="s">
        <v>62</v>
      </c>
      <c r="DS101" s="66" t="s">
        <v>59</v>
      </c>
      <c r="DT101" s="45" t="s">
        <v>56</v>
      </c>
      <c r="DU101" s="55" t="s">
        <v>60</v>
      </c>
      <c r="DV101" s="63" t="s">
        <v>57</v>
      </c>
      <c r="DW101" s="63" t="s">
        <v>57</v>
      </c>
      <c r="DX101" s="45" t="s">
        <v>56</v>
      </c>
      <c r="DY101" s="51" t="s">
        <v>25</v>
      </c>
      <c r="DZ101" s="48" t="s">
        <v>24</v>
      </c>
      <c r="EA101" s="56" t="s">
        <v>61</v>
      </c>
      <c r="EB101" s="51" t="s">
        <v>25</v>
      </c>
      <c r="EC101" s="63" t="s">
        <v>57</v>
      </c>
      <c r="ED101" s="63" t="s">
        <v>57</v>
      </c>
      <c r="EE101" s="56" t="s">
        <v>61</v>
      </c>
      <c r="EF101" s="64" t="s">
        <v>20</v>
      </c>
      <c r="EG101" s="57" t="s">
        <v>62</v>
      </c>
      <c r="EH101" s="52" t="s">
        <v>26</v>
      </c>
      <c r="EI101" s="64" t="s">
        <v>20</v>
      </c>
      <c r="EJ101" s="63" t="s">
        <v>57</v>
      </c>
      <c r="EK101" s="63" t="s">
        <v>57</v>
      </c>
      <c r="EL101" s="48" t="s">
        <v>24</v>
      </c>
      <c r="EM101" s="52" t="s">
        <v>26</v>
      </c>
      <c r="EN101" s="65" t="s">
        <v>58</v>
      </c>
      <c r="EO101" s="41" t="s">
        <v>21</v>
      </c>
      <c r="EP101" s="66" t="s">
        <v>59</v>
      </c>
      <c r="EQ101" s="63" t="s">
        <v>57</v>
      </c>
      <c r="ER101" s="63" t="s">
        <v>57</v>
      </c>
      <c r="ES101" s="57" t="s">
        <v>62</v>
      </c>
      <c r="ET101" s="41" t="s">
        <v>21</v>
      </c>
      <c r="EU101" s="43" t="s">
        <v>22</v>
      </c>
      <c r="EV101" s="55" t="s">
        <v>60</v>
      </c>
      <c r="EW101" s="45" t="s">
        <v>56</v>
      </c>
      <c r="EX101" s="63" t="s">
        <v>57</v>
      </c>
      <c r="EY101" s="63" t="s">
        <v>57</v>
      </c>
      <c r="EZ101" s="51" t="s">
        <v>25</v>
      </c>
      <c r="FA101" s="65" t="s">
        <v>58</v>
      </c>
      <c r="FB101" s="56" t="s">
        <v>61</v>
      </c>
      <c r="FC101" s="48" t="s">
        <v>24</v>
      </c>
      <c r="FD101" s="57" t="s">
        <v>62</v>
      </c>
      <c r="FE101" s="63" t="s">
        <v>57</v>
      </c>
      <c r="FF101" s="63" t="s">
        <v>57</v>
      </c>
      <c r="FG101" s="64" t="s">
        <v>20</v>
      </c>
      <c r="FH101" s="43" t="s">
        <v>22</v>
      </c>
      <c r="FI101" s="51" t="s">
        <v>25</v>
      </c>
      <c r="FJ101" s="64" t="s">
        <v>20</v>
      </c>
      <c r="FK101" s="52" t="s">
        <v>26</v>
      </c>
      <c r="FL101" s="63" t="s">
        <v>57</v>
      </c>
      <c r="FM101" s="63" t="s">
        <v>57</v>
      </c>
      <c r="FN101" s="52" t="s">
        <v>26</v>
      </c>
      <c r="FO101" s="66" t="s">
        <v>59</v>
      </c>
    </row>
    <row r="102" spans="1:171" ht="13.5">
      <c r="A102" s="45" t="s">
        <v>56</v>
      </c>
      <c r="B102" s="19">
        <f>COUNTIF(D100:FO108,"PRI")</f>
        <v>66</v>
      </c>
      <c r="C102" s="58"/>
      <c r="D102" s="43" t="s">
        <v>22</v>
      </c>
      <c r="E102" s="66" t="s">
        <v>59</v>
      </c>
      <c r="F102" s="45" t="s">
        <v>56</v>
      </c>
      <c r="G102" s="63" t="s">
        <v>57</v>
      </c>
      <c r="H102" s="63" t="s">
        <v>57</v>
      </c>
      <c r="I102" s="43" t="s">
        <v>22</v>
      </c>
      <c r="J102" s="48" t="s">
        <v>24</v>
      </c>
      <c r="K102" s="55" t="s">
        <v>60</v>
      </c>
      <c r="L102" s="48" t="s">
        <v>24</v>
      </c>
      <c r="M102" s="56" t="s">
        <v>61</v>
      </c>
      <c r="N102" s="63" t="s">
        <v>57</v>
      </c>
      <c r="O102" s="63" t="s">
        <v>57</v>
      </c>
      <c r="P102" s="66" t="s">
        <v>59</v>
      </c>
      <c r="Q102" s="56" t="s">
        <v>61</v>
      </c>
      <c r="R102" s="51" t="s">
        <v>25</v>
      </c>
      <c r="S102" s="57" t="s">
        <v>62</v>
      </c>
      <c r="T102" s="52" t="s">
        <v>26</v>
      </c>
      <c r="U102" s="63" t="s">
        <v>57</v>
      </c>
      <c r="V102" s="63" t="s">
        <v>57</v>
      </c>
      <c r="W102" s="45" t="s">
        <v>56</v>
      </c>
      <c r="X102" s="51" t="s">
        <v>25</v>
      </c>
      <c r="Y102" s="64" t="s">
        <v>20</v>
      </c>
      <c r="Z102" s="68" t="s">
        <v>58</v>
      </c>
      <c r="AA102" s="41" t="s">
        <v>21</v>
      </c>
      <c r="AB102" s="63" t="s">
        <v>57</v>
      </c>
      <c r="AC102" s="63" t="s">
        <v>57</v>
      </c>
      <c r="AD102" s="55" t="s">
        <v>60</v>
      </c>
      <c r="AE102" s="57" t="s">
        <v>62</v>
      </c>
      <c r="AF102" s="66" t="s">
        <v>59</v>
      </c>
      <c r="AG102" s="43" t="s">
        <v>22</v>
      </c>
      <c r="AH102" s="55" t="s">
        <v>60</v>
      </c>
      <c r="AI102" s="63" t="s">
        <v>57</v>
      </c>
      <c r="AJ102" s="63" t="s">
        <v>57</v>
      </c>
      <c r="AK102" s="48" t="s">
        <v>24</v>
      </c>
      <c r="AL102" s="52" t="s">
        <v>26</v>
      </c>
      <c r="AM102" s="45" t="s">
        <v>56</v>
      </c>
      <c r="AN102" s="56" t="s">
        <v>61</v>
      </c>
      <c r="AO102" s="48" t="s">
        <v>24</v>
      </c>
      <c r="AP102" s="63" t="s">
        <v>57</v>
      </c>
      <c r="AQ102" s="63" t="s">
        <v>57</v>
      </c>
      <c r="AR102" s="56" t="s">
        <v>61</v>
      </c>
      <c r="AS102" s="64" t="s">
        <v>20</v>
      </c>
      <c r="AT102" s="57" t="s">
        <v>62</v>
      </c>
      <c r="AU102" s="51" t="s">
        <v>25</v>
      </c>
      <c r="AV102" s="64" t="s">
        <v>20</v>
      </c>
      <c r="AW102" s="63" t="s">
        <v>57</v>
      </c>
      <c r="AX102" s="63" t="s">
        <v>57</v>
      </c>
      <c r="AY102" s="51" t="s">
        <v>25</v>
      </c>
      <c r="AZ102" s="65" t="s">
        <v>58</v>
      </c>
      <c r="BA102" s="52" t="s">
        <v>26</v>
      </c>
      <c r="BB102" s="41" t="s">
        <v>21</v>
      </c>
      <c r="BC102" s="65" t="s">
        <v>58</v>
      </c>
      <c r="BD102" s="63" t="s">
        <v>57</v>
      </c>
      <c r="BE102" s="63" t="s">
        <v>57</v>
      </c>
      <c r="BF102" s="57" t="s">
        <v>62</v>
      </c>
      <c r="BG102" s="41" t="s">
        <v>21</v>
      </c>
      <c r="BH102" s="43" t="s">
        <v>22</v>
      </c>
      <c r="BI102" s="66" t="s">
        <v>59</v>
      </c>
      <c r="BJ102" s="45" t="s">
        <v>56</v>
      </c>
      <c r="BK102" s="63" t="s">
        <v>57</v>
      </c>
      <c r="BL102" s="63" t="s">
        <v>57</v>
      </c>
      <c r="BM102" s="52" t="s">
        <v>26</v>
      </c>
      <c r="BN102" s="66" t="s">
        <v>59</v>
      </c>
      <c r="BO102" s="55" t="s">
        <v>60</v>
      </c>
      <c r="BP102" s="48" t="s">
        <v>24</v>
      </c>
      <c r="BQ102" s="56" t="s">
        <v>61</v>
      </c>
      <c r="BR102" s="63" t="s">
        <v>57</v>
      </c>
      <c r="BS102" s="63" t="s">
        <v>57</v>
      </c>
      <c r="BT102" s="64" t="s">
        <v>20</v>
      </c>
      <c r="BU102" s="43" t="s">
        <v>22</v>
      </c>
      <c r="BV102" s="51" t="s">
        <v>25</v>
      </c>
      <c r="BW102" s="57" t="s">
        <v>62</v>
      </c>
      <c r="BX102" s="52" t="s">
        <v>26</v>
      </c>
      <c r="BY102" s="63" t="s">
        <v>57</v>
      </c>
      <c r="BZ102" s="63" t="s">
        <v>57</v>
      </c>
      <c r="CA102" s="65" t="s">
        <v>58</v>
      </c>
      <c r="CB102" s="55" t="s">
        <v>60</v>
      </c>
      <c r="CC102" s="64" t="s">
        <v>20</v>
      </c>
      <c r="CD102" s="68" t="s">
        <v>58</v>
      </c>
      <c r="CE102" s="41" t="s">
        <v>21</v>
      </c>
      <c r="CF102" s="63" t="s">
        <v>57</v>
      </c>
      <c r="CG102" s="63" t="s">
        <v>57</v>
      </c>
      <c r="CH102" s="41" t="s">
        <v>21</v>
      </c>
      <c r="CI102" s="45" t="s">
        <v>56</v>
      </c>
      <c r="CJ102" s="66" t="s">
        <v>59</v>
      </c>
      <c r="CK102" s="43" t="s">
        <v>22</v>
      </c>
      <c r="CL102" s="55" t="s">
        <v>60</v>
      </c>
      <c r="CM102" s="63" t="s">
        <v>57</v>
      </c>
      <c r="CN102" s="63" t="s">
        <v>57</v>
      </c>
      <c r="CO102" s="66" t="s">
        <v>59</v>
      </c>
      <c r="CP102" s="56" t="s">
        <v>61</v>
      </c>
      <c r="CQ102" s="45" t="s">
        <v>56</v>
      </c>
      <c r="CR102" s="56" t="s">
        <v>61</v>
      </c>
      <c r="CS102" s="48" t="s">
        <v>24</v>
      </c>
      <c r="CT102" s="63" t="s">
        <v>57</v>
      </c>
      <c r="CU102" s="63" t="s">
        <v>57</v>
      </c>
      <c r="CV102" s="43" t="s">
        <v>22</v>
      </c>
      <c r="CW102" s="48" t="s">
        <v>24</v>
      </c>
      <c r="CX102" s="57" t="s">
        <v>62</v>
      </c>
      <c r="CY102" s="51" t="s">
        <v>25</v>
      </c>
      <c r="CZ102" s="64" t="s">
        <v>20</v>
      </c>
      <c r="DA102" s="63" t="s">
        <v>57</v>
      </c>
      <c r="DB102" s="63" t="s">
        <v>57</v>
      </c>
      <c r="DC102" s="55" t="s">
        <v>60</v>
      </c>
      <c r="DD102" s="57" t="s">
        <v>62</v>
      </c>
      <c r="DE102" s="52" t="s">
        <v>26</v>
      </c>
      <c r="DF102" s="41" t="s">
        <v>21</v>
      </c>
      <c r="DG102" s="65" t="s">
        <v>58</v>
      </c>
      <c r="DH102" s="63" t="s">
        <v>57</v>
      </c>
      <c r="DI102" s="63" t="s">
        <v>57</v>
      </c>
      <c r="DJ102" s="45" t="s">
        <v>56</v>
      </c>
      <c r="DK102" s="51" t="s">
        <v>25</v>
      </c>
      <c r="DL102" s="43" t="s">
        <v>22</v>
      </c>
      <c r="DM102" s="66" t="s">
        <v>59</v>
      </c>
      <c r="DN102" s="45" t="s">
        <v>56</v>
      </c>
      <c r="DO102" s="63" t="s">
        <v>57</v>
      </c>
      <c r="DP102" s="63" t="s">
        <v>57</v>
      </c>
      <c r="DQ102" s="56" t="s">
        <v>61</v>
      </c>
      <c r="DR102" s="64" t="s">
        <v>20</v>
      </c>
      <c r="DS102" s="55" t="s">
        <v>60</v>
      </c>
      <c r="DT102" s="48" t="s">
        <v>24</v>
      </c>
      <c r="DU102" s="56" t="s">
        <v>61</v>
      </c>
      <c r="DV102" s="63" t="s">
        <v>57</v>
      </c>
      <c r="DW102" s="63" t="s">
        <v>57</v>
      </c>
      <c r="DX102" s="48" t="s">
        <v>24</v>
      </c>
      <c r="DY102" s="52" t="s">
        <v>26</v>
      </c>
      <c r="DZ102" s="51" t="s">
        <v>25</v>
      </c>
      <c r="EA102" s="57" t="s">
        <v>62</v>
      </c>
      <c r="EB102" s="52" t="s">
        <v>26</v>
      </c>
      <c r="EC102" s="63" t="s">
        <v>57</v>
      </c>
      <c r="ED102" s="63" t="s">
        <v>57</v>
      </c>
      <c r="EE102" s="57" t="s">
        <v>62</v>
      </c>
      <c r="EF102" s="41" t="s">
        <v>21</v>
      </c>
      <c r="EG102" s="64" t="s">
        <v>20</v>
      </c>
      <c r="EH102" s="68" t="s">
        <v>58</v>
      </c>
      <c r="EI102" s="41" t="s">
        <v>21</v>
      </c>
      <c r="EJ102" s="63" t="s">
        <v>57</v>
      </c>
      <c r="EK102" s="63" t="s">
        <v>57</v>
      </c>
      <c r="EL102" s="51" t="s">
        <v>25</v>
      </c>
      <c r="EM102" s="65" t="s">
        <v>58</v>
      </c>
      <c r="EN102" s="66" t="s">
        <v>59</v>
      </c>
      <c r="EO102" s="43" t="s">
        <v>22</v>
      </c>
      <c r="EP102" s="55" t="s">
        <v>60</v>
      </c>
      <c r="EQ102" s="63" t="s">
        <v>57</v>
      </c>
      <c r="ER102" s="63" t="s">
        <v>57</v>
      </c>
      <c r="ES102" s="64" t="s">
        <v>20</v>
      </c>
      <c r="ET102" s="43" t="s">
        <v>22</v>
      </c>
      <c r="EU102" s="45" t="s">
        <v>56</v>
      </c>
      <c r="EV102" s="56" t="s">
        <v>61</v>
      </c>
      <c r="EW102" s="48" t="s">
        <v>24</v>
      </c>
      <c r="EX102" s="63" t="s">
        <v>57</v>
      </c>
      <c r="EY102" s="63" t="s">
        <v>57</v>
      </c>
      <c r="EZ102" s="52" t="s">
        <v>26</v>
      </c>
      <c r="FA102" s="66" t="s">
        <v>59</v>
      </c>
      <c r="FB102" s="57" t="s">
        <v>62</v>
      </c>
      <c r="FC102" s="51" t="s">
        <v>25</v>
      </c>
      <c r="FD102" s="64" t="s">
        <v>20</v>
      </c>
      <c r="FE102" s="63" t="s">
        <v>57</v>
      </c>
      <c r="FF102" s="63" t="s">
        <v>57</v>
      </c>
      <c r="FG102" s="41" t="s">
        <v>21</v>
      </c>
      <c r="FH102" s="45" t="s">
        <v>56</v>
      </c>
      <c r="FI102" s="52" t="s">
        <v>26</v>
      </c>
      <c r="FJ102" s="41" t="s">
        <v>21</v>
      </c>
      <c r="FK102" s="65" t="s">
        <v>58</v>
      </c>
      <c r="FL102" s="63" t="s">
        <v>57</v>
      </c>
      <c r="FM102" s="63" t="s">
        <v>57</v>
      </c>
      <c r="FN102" s="65" t="s">
        <v>58</v>
      </c>
      <c r="FO102" s="55" t="s">
        <v>60</v>
      </c>
    </row>
    <row r="103" spans="1:171" ht="13.5">
      <c r="A103" s="48" t="s">
        <v>24</v>
      </c>
      <c r="B103" s="19">
        <f>COUNTIF(D100:FO108,"CONV")</f>
        <v>66</v>
      </c>
      <c r="C103" s="58"/>
      <c r="D103" s="45" t="s">
        <v>56</v>
      </c>
      <c r="E103" s="55" t="s">
        <v>60</v>
      </c>
      <c r="F103" s="48" t="s">
        <v>24</v>
      </c>
      <c r="G103" s="63" t="s">
        <v>57</v>
      </c>
      <c r="H103" s="63" t="s">
        <v>57</v>
      </c>
      <c r="I103" s="45" t="s">
        <v>56</v>
      </c>
      <c r="J103" s="51" t="s">
        <v>25</v>
      </c>
      <c r="K103" s="56" t="s">
        <v>61</v>
      </c>
      <c r="L103" s="51" t="s">
        <v>25</v>
      </c>
      <c r="M103" s="57" t="s">
        <v>62</v>
      </c>
      <c r="N103" s="63" t="s">
        <v>57</v>
      </c>
      <c r="O103" s="63" t="s">
        <v>57</v>
      </c>
      <c r="P103" s="55" t="s">
        <v>60</v>
      </c>
      <c r="Q103" s="57" t="s">
        <v>62</v>
      </c>
      <c r="R103" s="52" t="s">
        <v>26</v>
      </c>
      <c r="S103" s="64" t="s">
        <v>20</v>
      </c>
      <c r="T103" s="65" t="s">
        <v>58</v>
      </c>
      <c r="U103" s="63" t="s">
        <v>57</v>
      </c>
      <c r="V103" s="63" t="s">
        <v>57</v>
      </c>
      <c r="W103" s="48" t="s">
        <v>24</v>
      </c>
      <c r="X103" s="52" t="s">
        <v>26</v>
      </c>
      <c r="Y103" s="41" t="s">
        <v>21</v>
      </c>
      <c r="Z103" s="66" t="s">
        <v>59</v>
      </c>
      <c r="AA103" s="43" t="s">
        <v>22</v>
      </c>
      <c r="AB103" s="63" t="s">
        <v>57</v>
      </c>
      <c r="AC103" s="63" t="s">
        <v>57</v>
      </c>
      <c r="AD103" s="56" t="s">
        <v>61</v>
      </c>
      <c r="AE103" s="64" t="s">
        <v>20</v>
      </c>
      <c r="AF103" s="55" t="s">
        <v>60</v>
      </c>
      <c r="AG103" s="45" t="s">
        <v>56</v>
      </c>
      <c r="AH103" s="56" t="s">
        <v>61</v>
      </c>
      <c r="AI103" s="63" t="s">
        <v>57</v>
      </c>
      <c r="AJ103" s="63" t="s">
        <v>57</v>
      </c>
      <c r="AK103" s="51" t="s">
        <v>25</v>
      </c>
      <c r="AL103" s="65" t="s">
        <v>58</v>
      </c>
      <c r="AM103" s="48" t="s">
        <v>24</v>
      </c>
      <c r="AN103" s="57" t="s">
        <v>62</v>
      </c>
      <c r="AO103" s="51" t="s">
        <v>25</v>
      </c>
      <c r="AP103" s="63" t="s">
        <v>57</v>
      </c>
      <c r="AQ103" s="63" t="s">
        <v>57</v>
      </c>
      <c r="AR103" s="57" t="s">
        <v>62</v>
      </c>
      <c r="AS103" s="41" t="s">
        <v>21</v>
      </c>
      <c r="AT103" s="64" t="s">
        <v>20</v>
      </c>
      <c r="AU103" s="52" t="s">
        <v>26</v>
      </c>
      <c r="AV103" s="41" t="s">
        <v>21</v>
      </c>
      <c r="AW103" s="63" t="s">
        <v>57</v>
      </c>
      <c r="AX103" s="63" t="s">
        <v>57</v>
      </c>
      <c r="AY103" s="52" t="s">
        <v>26</v>
      </c>
      <c r="AZ103" s="66" t="s">
        <v>59</v>
      </c>
      <c r="BA103" s="65" t="s">
        <v>58</v>
      </c>
      <c r="BB103" s="43" t="s">
        <v>22</v>
      </c>
      <c r="BC103" s="66" t="s">
        <v>59</v>
      </c>
      <c r="BD103" s="63" t="s">
        <v>57</v>
      </c>
      <c r="BE103" s="63" t="s">
        <v>57</v>
      </c>
      <c r="BF103" s="64" t="s">
        <v>20</v>
      </c>
      <c r="BG103" s="43" t="s">
        <v>22</v>
      </c>
      <c r="BH103" s="45" t="s">
        <v>56</v>
      </c>
      <c r="BI103" s="55" t="s">
        <v>60</v>
      </c>
      <c r="BJ103" s="48" t="s">
        <v>24</v>
      </c>
      <c r="BK103" s="63" t="s">
        <v>57</v>
      </c>
      <c r="BL103" s="63" t="s">
        <v>57</v>
      </c>
      <c r="BM103" s="65" t="s">
        <v>58</v>
      </c>
      <c r="BN103" s="55" t="s">
        <v>60</v>
      </c>
      <c r="BO103" s="56" t="s">
        <v>61</v>
      </c>
      <c r="BP103" s="51" t="s">
        <v>25</v>
      </c>
      <c r="BQ103" s="57" t="s">
        <v>62</v>
      </c>
      <c r="BR103" s="63" t="s">
        <v>57</v>
      </c>
      <c r="BS103" s="63" t="s">
        <v>57</v>
      </c>
      <c r="BT103" s="41" t="s">
        <v>21</v>
      </c>
      <c r="BU103" s="45" t="s">
        <v>56</v>
      </c>
      <c r="BV103" s="52" t="s">
        <v>26</v>
      </c>
      <c r="BW103" s="64" t="s">
        <v>20</v>
      </c>
      <c r="BX103" s="65" t="s">
        <v>58</v>
      </c>
      <c r="BY103" s="63" t="s">
        <v>57</v>
      </c>
      <c r="BZ103" s="63" t="s">
        <v>57</v>
      </c>
      <c r="CA103" s="66" t="s">
        <v>59</v>
      </c>
      <c r="CB103" s="56" t="s">
        <v>61</v>
      </c>
      <c r="CC103" s="41" t="s">
        <v>21</v>
      </c>
      <c r="CD103" s="66" t="s">
        <v>59</v>
      </c>
      <c r="CE103" s="43" t="s">
        <v>22</v>
      </c>
      <c r="CF103" s="63" t="s">
        <v>57</v>
      </c>
      <c r="CG103" s="63" t="s">
        <v>57</v>
      </c>
      <c r="CH103" s="43" t="s">
        <v>22</v>
      </c>
      <c r="CI103" s="48" t="s">
        <v>24</v>
      </c>
      <c r="CJ103" s="55" t="s">
        <v>60</v>
      </c>
      <c r="CK103" s="45" t="s">
        <v>56</v>
      </c>
      <c r="CL103" s="56" t="s">
        <v>61</v>
      </c>
      <c r="CM103" s="63" t="s">
        <v>57</v>
      </c>
      <c r="CN103" s="63" t="s">
        <v>57</v>
      </c>
      <c r="CO103" s="55" t="s">
        <v>60</v>
      </c>
      <c r="CP103" s="57" t="s">
        <v>62</v>
      </c>
      <c r="CQ103" s="48" t="s">
        <v>24</v>
      </c>
      <c r="CR103" s="57" t="s">
        <v>62</v>
      </c>
      <c r="CS103" s="51" t="s">
        <v>25</v>
      </c>
      <c r="CT103" s="63" t="s">
        <v>57</v>
      </c>
      <c r="CU103" s="63" t="s">
        <v>57</v>
      </c>
      <c r="CV103" s="45" t="s">
        <v>56</v>
      </c>
      <c r="CW103" s="51" t="s">
        <v>25</v>
      </c>
      <c r="CX103" s="64" t="s">
        <v>20</v>
      </c>
      <c r="CY103" s="52" t="s">
        <v>26</v>
      </c>
      <c r="CZ103" s="41" t="s">
        <v>21</v>
      </c>
      <c r="DA103" s="63" t="s">
        <v>57</v>
      </c>
      <c r="DB103" s="63" t="s">
        <v>57</v>
      </c>
      <c r="DC103" s="56" t="s">
        <v>61</v>
      </c>
      <c r="DD103" s="64" t="s">
        <v>20</v>
      </c>
      <c r="DE103" s="65" t="s">
        <v>58</v>
      </c>
      <c r="DF103" s="43" t="s">
        <v>22</v>
      </c>
      <c r="DG103" s="66" t="s">
        <v>59</v>
      </c>
      <c r="DH103" s="63" t="s">
        <v>57</v>
      </c>
      <c r="DI103" s="63" t="s">
        <v>57</v>
      </c>
      <c r="DJ103" s="48" t="s">
        <v>24</v>
      </c>
      <c r="DK103" s="52" t="s">
        <v>26</v>
      </c>
      <c r="DL103" s="45" t="s">
        <v>56</v>
      </c>
      <c r="DM103" s="55" t="s">
        <v>60</v>
      </c>
      <c r="DN103" s="48" t="s">
        <v>24</v>
      </c>
      <c r="DO103" s="63" t="s">
        <v>57</v>
      </c>
      <c r="DP103" s="63" t="s">
        <v>57</v>
      </c>
      <c r="DQ103" s="57" t="s">
        <v>62</v>
      </c>
      <c r="DR103" s="41" t="s">
        <v>21</v>
      </c>
      <c r="DS103" s="56" t="s">
        <v>61</v>
      </c>
      <c r="DT103" s="51" t="s">
        <v>25</v>
      </c>
      <c r="DU103" s="57" t="s">
        <v>62</v>
      </c>
      <c r="DV103" s="63" t="s">
        <v>57</v>
      </c>
      <c r="DW103" s="63" t="s">
        <v>57</v>
      </c>
      <c r="DX103" s="51" t="s">
        <v>25</v>
      </c>
      <c r="DY103" s="65" t="s">
        <v>58</v>
      </c>
      <c r="DZ103" s="52" t="s">
        <v>26</v>
      </c>
      <c r="EA103" s="64" t="s">
        <v>20</v>
      </c>
      <c r="EB103" s="65" t="s">
        <v>58</v>
      </c>
      <c r="EC103" s="63" t="s">
        <v>57</v>
      </c>
      <c r="ED103" s="63" t="s">
        <v>57</v>
      </c>
      <c r="EE103" s="64" t="s">
        <v>20</v>
      </c>
      <c r="EF103" s="43" t="s">
        <v>22</v>
      </c>
      <c r="EG103" s="41" t="s">
        <v>21</v>
      </c>
      <c r="EH103" s="66" t="s">
        <v>59</v>
      </c>
      <c r="EI103" s="43" t="s">
        <v>22</v>
      </c>
      <c r="EJ103" s="63" t="s">
        <v>57</v>
      </c>
      <c r="EK103" s="63" t="s">
        <v>57</v>
      </c>
      <c r="EL103" s="52" t="s">
        <v>26</v>
      </c>
      <c r="EM103" s="66" t="s">
        <v>59</v>
      </c>
      <c r="EN103" s="55" t="s">
        <v>60</v>
      </c>
      <c r="EO103" s="45" t="s">
        <v>56</v>
      </c>
      <c r="EP103" s="56" t="s">
        <v>61</v>
      </c>
      <c r="EQ103" s="63" t="s">
        <v>57</v>
      </c>
      <c r="ER103" s="63" t="s">
        <v>57</v>
      </c>
      <c r="ES103" s="41" t="s">
        <v>21</v>
      </c>
      <c r="ET103" s="45" t="s">
        <v>56</v>
      </c>
      <c r="EU103" s="48" t="s">
        <v>24</v>
      </c>
      <c r="EV103" s="57" t="s">
        <v>62</v>
      </c>
      <c r="EW103" s="51" t="s">
        <v>25</v>
      </c>
      <c r="EX103" s="63" t="s">
        <v>57</v>
      </c>
      <c r="EY103" s="63" t="s">
        <v>57</v>
      </c>
      <c r="EZ103" s="65" t="s">
        <v>58</v>
      </c>
      <c r="FA103" s="55" t="s">
        <v>60</v>
      </c>
      <c r="FB103" s="64" t="s">
        <v>20</v>
      </c>
      <c r="FC103" s="52" t="s">
        <v>26</v>
      </c>
      <c r="FD103" s="41" t="s">
        <v>21</v>
      </c>
      <c r="FE103" s="63" t="s">
        <v>57</v>
      </c>
      <c r="FF103" s="63" t="s">
        <v>57</v>
      </c>
      <c r="FG103" s="43" t="s">
        <v>22</v>
      </c>
      <c r="FH103" s="48" t="s">
        <v>24</v>
      </c>
      <c r="FI103" s="65" t="s">
        <v>58</v>
      </c>
      <c r="FJ103" s="43" t="s">
        <v>22</v>
      </c>
      <c r="FK103" s="66" t="s">
        <v>59</v>
      </c>
      <c r="FL103" s="63" t="s">
        <v>57</v>
      </c>
      <c r="FM103" s="63" t="s">
        <v>57</v>
      </c>
      <c r="FN103" s="66" t="s">
        <v>59</v>
      </c>
      <c r="FO103" s="56" t="s">
        <v>61</v>
      </c>
    </row>
    <row r="104" spans="1:171" ht="13.5">
      <c r="A104" s="51" t="s">
        <v>25</v>
      </c>
      <c r="B104" s="19">
        <f>COUNTIF(D100:FO108,"PAN")</f>
        <v>66</v>
      </c>
      <c r="C104" s="58"/>
      <c r="D104" s="48" t="s">
        <v>24</v>
      </c>
      <c r="E104" s="56" t="s">
        <v>61</v>
      </c>
      <c r="F104" s="51" t="s">
        <v>25</v>
      </c>
      <c r="G104" s="63" t="s">
        <v>57</v>
      </c>
      <c r="H104" s="63" t="s">
        <v>57</v>
      </c>
      <c r="I104" s="48" t="s">
        <v>24</v>
      </c>
      <c r="J104" s="52" t="s">
        <v>26</v>
      </c>
      <c r="K104" s="57" t="s">
        <v>62</v>
      </c>
      <c r="L104" s="52" t="s">
        <v>26</v>
      </c>
      <c r="M104" s="64" t="s">
        <v>20</v>
      </c>
      <c r="N104" s="63" t="s">
        <v>57</v>
      </c>
      <c r="O104" s="63" t="s">
        <v>57</v>
      </c>
      <c r="P104" s="56" t="s">
        <v>61</v>
      </c>
      <c r="Q104" s="64" t="s">
        <v>20</v>
      </c>
      <c r="R104" s="65" t="s">
        <v>58</v>
      </c>
      <c r="S104" s="41" t="s">
        <v>21</v>
      </c>
      <c r="T104" s="66" t="s">
        <v>59</v>
      </c>
      <c r="U104" s="63" t="s">
        <v>57</v>
      </c>
      <c r="V104" s="63" t="s">
        <v>57</v>
      </c>
      <c r="W104" s="51" t="s">
        <v>25</v>
      </c>
      <c r="X104" s="65" t="s">
        <v>58</v>
      </c>
      <c r="Y104" s="43" t="s">
        <v>22</v>
      </c>
      <c r="Z104" s="55" t="s">
        <v>60</v>
      </c>
      <c r="AA104" s="45" t="s">
        <v>56</v>
      </c>
      <c r="AB104" s="63" t="s">
        <v>57</v>
      </c>
      <c r="AC104" s="63" t="s">
        <v>57</v>
      </c>
      <c r="AD104" s="57" t="s">
        <v>62</v>
      </c>
      <c r="AE104" s="41" t="s">
        <v>21</v>
      </c>
      <c r="AF104" s="56" t="s">
        <v>61</v>
      </c>
      <c r="AG104" s="48" t="s">
        <v>24</v>
      </c>
      <c r="AH104" s="57" t="s">
        <v>62</v>
      </c>
      <c r="AI104" s="63" t="s">
        <v>57</v>
      </c>
      <c r="AJ104" s="63" t="s">
        <v>57</v>
      </c>
      <c r="AK104" s="52" t="s">
        <v>26</v>
      </c>
      <c r="AL104" s="66" t="s">
        <v>59</v>
      </c>
      <c r="AM104" s="51" t="s">
        <v>25</v>
      </c>
      <c r="AN104" s="64" t="s">
        <v>20</v>
      </c>
      <c r="AO104" s="52" t="s">
        <v>26</v>
      </c>
      <c r="AP104" s="63" t="s">
        <v>57</v>
      </c>
      <c r="AQ104" s="63" t="s">
        <v>57</v>
      </c>
      <c r="AR104" s="64" t="s">
        <v>20</v>
      </c>
      <c r="AS104" s="43" t="s">
        <v>22</v>
      </c>
      <c r="AT104" s="41" t="s">
        <v>21</v>
      </c>
      <c r="AU104" s="68" t="s">
        <v>58</v>
      </c>
      <c r="AV104" s="43" t="s">
        <v>22</v>
      </c>
      <c r="AW104" s="63" t="s">
        <v>57</v>
      </c>
      <c r="AX104" s="63" t="s">
        <v>57</v>
      </c>
      <c r="AY104" s="65" t="s">
        <v>58</v>
      </c>
      <c r="AZ104" s="55" t="s">
        <v>60</v>
      </c>
      <c r="BA104" s="66" t="s">
        <v>59</v>
      </c>
      <c r="BB104" s="45" t="s">
        <v>56</v>
      </c>
      <c r="BC104" s="55" t="s">
        <v>60</v>
      </c>
      <c r="BD104" s="63" t="s">
        <v>57</v>
      </c>
      <c r="BE104" s="63" t="s">
        <v>57</v>
      </c>
      <c r="BF104" s="41" t="s">
        <v>21</v>
      </c>
      <c r="BG104" s="45" t="s">
        <v>56</v>
      </c>
      <c r="BH104" s="48" t="s">
        <v>24</v>
      </c>
      <c r="BI104" s="56" t="s">
        <v>61</v>
      </c>
      <c r="BJ104" s="51" t="s">
        <v>25</v>
      </c>
      <c r="BK104" s="63" t="s">
        <v>57</v>
      </c>
      <c r="BL104" s="63" t="s">
        <v>57</v>
      </c>
      <c r="BM104" s="66" t="s">
        <v>59</v>
      </c>
      <c r="BN104" s="56" t="s">
        <v>61</v>
      </c>
      <c r="BO104" s="57" t="s">
        <v>62</v>
      </c>
      <c r="BP104" s="52" t="s">
        <v>26</v>
      </c>
      <c r="BQ104" s="64" t="s">
        <v>20</v>
      </c>
      <c r="BR104" s="63" t="s">
        <v>57</v>
      </c>
      <c r="BS104" s="63" t="s">
        <v>57</v>
      </c>
      <c r="BT104" s="43" t="s">
        <v>22</v>
      </c>
      <c r="BU104" s="48" t="s">
        <v>24</v>
      </c>
      <c r="BV104" s="65" t="s">
        <v>58</v>
      </c>
      <c r="BW104" s="41" t="s">
        <v>21</v>
      </c>
      <c r="BX104" s="66" t="s">
        <v>59</v>
      </c>
      <c r="BY104" s="63" t="s">
        <v>57</v>
      </c>
      <c r="BZ104" s="63" t="s">
        <v>57</v>
      </c>
      <c r="CA104" s="55" t="s">
        <v>60</v>
      </c>
      <c r="CB104" s="57" t="s">
        <v>62</v>
      </c>
      <c r="CC104" s="43" t="s">
        <v>22</v>
      </c>
      <c r="CD104" s="55" t="s">
        <v>60</v>
      </c>
      <c r="CE104" s="45" t="s">
        <v>56</v>
      </c>
      <c r="CF104" s="63" t="s">
        <v>57</v>
      </c>
      <c r="CG104" s="63" t="s">
        <v>57</v>
      </c>
      <c r="CH104" s="45" t="s">
        <v>56</v>
      </c>
      <c r="CI104" s="51" t="s">
        <v>25</v>
      </c>
      <c r="CJ104" s="56" t="s">
        <v>61</v>
      </c>
      <c r="CK104" s="48" t="s">
        <v>24</v>
      </c>
      <c r="CL104" s="57" t="s">
        <v>62</v>
      </c>
      <c r="CM104" s="63" t="s">
        <v>57</v>
      </c>
      <c r="CN104" s="63" t="s">
        <v>57</v>
      </c>
      <c r="CO104" s="56" t="s">
        <v>61</v>
      </c>
      <c r="CP104" s="64" t="s">
        <v>20</v>
      </c>
      <c r="CQ104" s="51" t="s">
        <v>25</v>
      </c>
      <c r="CR104" s="64" t="s">
        <v>20</v>
      </c>
      <c r="CS104" s="52" t="s">
        <v>26</v>
      </c>
      <c r="CT104" s="63" t="s">
        <v>57</v>
      </c>
      <c r="CU104" s="63" t="s">
        <v>57</v>
      </c>
      <c r="CV104" s="48" t="s">
        <v>24</v>
      </c>
      <c r="CW104" s="52" t="s">
        <v>26</v>
      </c>
      <c r="CX104" s="41" t="s">
        <v>21</v>
      </c>
      <c r="CY104" s="68" t="s">
        <v>58</v>
      </c>
      <c r="CZ104" s="43" t="s">
        <v>22</v>
      </c>
      <c r="DA104" s="63" t="s">
        <v>57</v>
      </c>
      <c r="DB104" s="63" t="s">
        <v>57</v>
      </c>
      <c r="DC104" s="57" t="s">
        <v>62</v>
      </c>
      <c r="DD104" s="41" t="s">
        <v>21</v>
      </c>
      <c r="DE104" s="66" t="s">
        <v>59</v>
      </c>
      <c r="DF104" s="45" t="s">
        <v>56</v>
      </c>
      <c r="DG104" s="55" t="s">
        <v>60</v>
      </c>
      <c r="DH104" s="63" t="s">
        <v>57</v>
      </c>
      <c r="DI104" s="63" t="s">
        <v>57</v>
      </c>
      <c r="DJ104" s="51" t="s">
        <v>25</v>
      </c>
      <c r="DK104" s="65" t="s">
        <v>58</v>
      </c>
      <c r="DL104" s="48" t="s">
        <v>24</v>
      </c>
      <c r="DM104" s="56" t="s">
        <v>61</v>
      </c>
      <c r="DN104" s="51" t="s">
        <v>25</v>
      </c>
      <c r="DO104" s="63" t="s">
        <v>57</v>
      </c>
      <c r="DP104" s="63" t="s">
        <v>57</v>
      </c>
      <c r="DQ104" s="64" t="s">
        <v>20</v>
      </c>
      <c r="DR104" s="43" t="s">
        <v>22</v>
      </c>
      <c r="DS104" s="57" t="s">
        <v>62</v>
      </c>
      <c r="DT104" s="52" t="s">
        <v>26</v>
      </c>
      <c r="DU104" s="64" t="s">
        <v>20</v>
      </c>
      <c r="DV104" s="63" t="s">
        <v>57</v>
      </c>
      <c r="DW104" s="63" t="s">
        <v>57</v>
      </c>
      <c r="DX104" s="52" t="s">
        <v>26</v>
      </c>
      <c r="DY104" s="66" t="s">
        <v>59</v>
      </c>
      <c r="DZ104" s="65" t="s">
        <v>58</v>
      </c>
      <c r="EA104" s="41" t="s">
        <v>21</v>
      </c>
      <c r="EB104" s="66" t="s">
        <v>59</v>
      </c>
      <c r="EC104" s="63" t="s">
        <v>57</v>
      </c>
      <c r="ED104" s="63" t="s">
        <v>57</v>
      </c>
      <c r="EE104" s="41" t="s">
        <v>21</v>
      </c>
      <c r="EF104" s="45" t="s">
        <v>56</v>
      </c>
      <c r="EG104" s="43" t="s">
        <v>22</v>
      </c>
      <c r="EH104" s="55" t="s">
        <v>60</v>
      </c>
      <c r="EI104" s="45" t="s">
        <v>56</v>
      </c>
      <c r="EJ104" s="63" t="s">
        <v>57</v>
      </c>
      <c r="EK104" s="63" t="s">
        <v>57</v>
      </c>
      <c r="EL104" s="65" t="s">
        <v>58</v>
      </c>
      <c r="EM104" s="55" t="s">
        <v>60</v>
      </c>
      <c r="EN104" s="56" t="s">
        <v>61</v>
      </c>
      <c r="EO104" s="48" t="s">
        <v>24</v>
      </c>
      <c r="EP104" s="57" t="s">
        <v>62</v>
      </c>
      <c r="EQ104" s="63" t="s">
        <v>57</v>
      </c>
      <c r="ER104" s="63" t="s">
        <v>57</v>
      </c>
      <c r="ES104" s="43" t="s">
        <v>22</v>
      </c>
      <c r="ET104" s="48" t="s">
        <v>24</v>
      </c>
      <c r="EU104" s="51" t="s">
        <v>25</v>
      </c>
      <c r="EV104" s="64" t="s">
        <v>20</v>
      </c>
      <c r="EW104" s="52" t="s">
        <v>26</v>
      </c>
      <c r="EX104" s="63" t="s">
        <v>57</v>
      </c>
      <c r="EY104" s="63" t="s">
        <v>57</v>
      </c>
      <c r="EZ104" s="66" t="s">
        <v>59</v>
      </c>
      <c r="FA104" s="56" t="s">
        <v>61</v>
      </c>
      <c r="FB104" s="41" t="s">
        <v>21</v>
      </c>
      <c r="FC104" s="68" t="s">
        <v>58</v>
      </c>
      <c r="FD104" s="43" t="s">
        <v>22</v>
      </c>
      <c r="FE104" s="63" t="s">
        <v>57</v>
      </c>
      <c r="FF104" s="63" t="s">
        <v>57</v>
      </c>
      <c r="FG104" s="45" t="s">
        <v>56</v>
      </c>
      <c r="FH104" s="51" t="s">
        <v>25</v>
      </c>
      <c r="FI104" s="66" t="s">
        <v>59</v>
      </c>
      <c r="FJ104" s="45" t="s">
        <v>56</v>
      </c>
      <c r="FK104" s="55" t="s">
        <v>60</v>
      </c>
      <c r="FL104" s="63" t="s">
        <v>57</v>
      </c>
      <c r="FM104" s="63" t="s">
        <v>57</v>
      </c>
      <c r="FN104" s="55" t="s">
        <v>60</v>
      </c>
      <c r="FO104" s="57" t="s">
        <v>62</v>
      </c>
    </row>
    <row r="105" spans="1:171" ht="13.5">
      <c r="A105" s="52" t="s">
        <v>26</v>
      </c>
      <c r="B105" s="19">
        <f>COUNTIF(D100:FO108,"PVEM")</f>
        <v>66</v>
      </c>
      <c r="C105" s="58"/>
      <c r="D105" s="51" t="s">
        <v>25</v>
      </c>
      <c r="E105" s="57" t="s">
        <v>62</v>
      </c>
      <c r="F105" s="52" t="s">
        <v>26</v>
      </c>
      <c r="G105" s="63" t="s">
        <v>57</v>
      </c>
      <c r="H105" s="63" t="s">
        <v>57</v>
      </c>
      <c r="I105" s="51" t="s">
        <v>25</v>
      </c>
      <c r="J105" s="65" t="s">
        <v>58</v>
      </c>
      <c r="K105" s="64" t="s">
        <v>20</v>
      </c>
      <c r="L105" s="65" t="s">
        <v>58</v>
      </c>
      <c r="M105" s="41" t="s">
        <v>21</v>
      </c>
      <c r="N105" s="63" t="s">
        <v>57</v>
      </c>
      <c r="O105" s="63" t="s">
        <v>57</v>
      </c>
      <c r="P105" s="57" t="s">
        <v>62</v>
      </c>
      <c r="Q105" s="41" t="s">
        <v>21</v>
      </c>
      <c r="R105" s="66" t="s">
        <v>59</v>
      </c>
      <c r="S105" s="43" t="s">
        <v>22</v>
      </c>
      <c r="T105" s="55" t="s">
        <v>60</v>
      </c>
      <c r="U105" s="63" t="s">
        <v>57</v>
      </c>
      <c r="V105" s="63" t="s">
        <v>57</v>
      </c>
      <c r="W105" s="52" t="s">
        <v>26</v>
      </c>
      <c r="X105" s="66" t="s">
        <v>59</v>
      </c>
      <c r="Y105" s="45" t="s">
        <v>56</v>
      </c>
      <c r="Z105" s="56" t="s">
        <v>61</v>
      </c>
      <c r="AA105" s="48" t="s">
        <v>24</v>
      </c>
      <c r="AB105" s="63" t="s">
        <v>57</v>
      </c>
      <c r="AC105" s="63" t="s">
        <v>57</v>
      </c>
      <c r="AD105" s="64" t="s">
        <v>20</v>
      </c>
      <c r="AE105" s="43" t="s">
        <v>22</v>
      </c>
      <c r="AF105" s="57" t="s">
        <v>62</v>
      </c>
      <c r="AG105" s="51" t="s">
        <v>25</v>
      </c>
      <c r="AH105" s="64" t="s">
        <v>20</v>
      </c>
      <c r="AI105" s="63" t="s">
        <v>57</v>
      </c>
      <c r="AJ105" s="63" t="s">
        <v>57</v>
      </c>
      <c r="AK105" s="65" t="s">
        <v>58</v>
      </c>
      <c r="AL105" s="55" t="s">
        <v>60</v>
      </c>
      <c r="AM105" s="52" t="s">
        <v>26</v>
      </c>
      <c r="AN105" s="41" t="s">
        <v>21</v>
      </c>
      <c r="AO105" s="65" t="s">
        <v>58</v>
      </c>
      <c r="AP105" s="63" t="s">
        <v>57</v>
      </c>
      <c r="AQ105" s="63" t="s">
        <v>57</v>
      </c>
      <c r="AR105" s="41" t="s">
        <v>21</v>
      </c>
      <c r="AS105" s="45" t="s">
        <v>56</v>
      </c>
      <c r="AT105" s="43" t="s">
        <v>22</v>
      </c>
      <c r="AU105" s="66" t="s">
        <v>59</v>
      </c>
      <c r="AV105" s="45" t="s">
        <v>56</v>
      </c>
      <c r="AW105" s="63" t="s">
        <v>57</v>
      </c>
      <c r="AX105" s="63" t="s">
        <v>57</v>
      </c>
      <c r="AY105" s="66" t="s">
        <v>59</v>
      </c>
      <c r="AZ105" s="56" t="s">
        <v>61</v>
      </c>
      <c r="BA105" s="55" t="s">
        <v>60</v>
      </c>
      <c r="BB105" s="48" t="s">
        <v>24</v>
      </c>
      <c r="BC105" s="56" t="s">
        <v>61</v>
      </c>
      <c r="BD105" s="63" t="s">
        <v>57</v>
      </c>
      <c r="BE105" s="63" t="s">
        <v>57</v>
      </c>
      <c r="BF105" s="43" t="s">
        <v>22</v>
      </c>
      <c r="BG105" s="48" t="s">
        <v>24</v>
      </c>
      <c r="BH105" s="51" t="s">
        <v>25</v>
      </c>
      <c r="BI105" s="57" t="s">
        <v>62</v>
      </c>
      <c r="BJ105" s="52" t="s">
        <v>26</v>
      </c>
      <c r="BK105" s="63" t="s">
        <v>57</v>
      </c>
      <c r="BL105" s="63" t="s">
        <v>57</v>
      </c>
      <c r="BM105" s="55" t="s">
        <v>60</v>
      </c>
      <c r="BN105" s="57" t="s">
        <v>62</v>
      </c>
      <c r="BO105" s="64" t="s">
        <v>20</v>
      </c>
      <c r="BP105" s="65" t="s">
        <v>58</v>
      </c>
      <c r="BQ105" s="41" t="s">
        <v>21</v>
      </c>
      <c r="BR105" s="63" t="s">
        <v>57</v>
      </c>
      <c r="BS105" s="63" t="s">
        <v>57</v>
      </c>
      <c r="BT105" s="45" t="s">
        <v>56</v>
      </c>
      <c r="BU105" s="51" t="s">
        <v>25</v>
      </c>
      <c r="BV105" s="66" t="s">
        <v>59</v>
      </c>
      <c r="BW105" s="43" t="s">
        <v>22</v>
      </c>
      <c r="BX105" s="55" t="s">
        <v>60</v>
      </c>
      <c r="BY105" s="63" t="s">
        <v>57</v>
      </c>
      <c r="BZ105" s="63" t="s">
        <v>57</v>
      </c>
      <c r="CA105" s="56" t="s">
        <v>61</v>
      </c>
      <c r="CB105" s="64" t="s">
        <v>20</v>
      </c>
      <c r="CC105" s="45" t="s">
        <v>56</v>
      </c>
      <c r="CD105" s="56" t="s">
        <v>61</v>
      </c>
      <c r="CE105" s="48" t="s">
        <v>24</v>
      </c>
      <c r="CF105" s="63" t="s">
        <v>57</v>
      </c>
      <c r="CG105" s="63" t="s">
        <v>57</v>
      </c>
      <c r="CH105" s="48" t="s">
        <v>24</v>
      </c>
      <c r="CI105" s="52" t="s">
        <v>26</v>
      </c>
      <c r="CJ105" s="57" t="s">
        <v>62</v>
      </c>
      <c r="CK105" s="51" t="s">
        <v>25</v>
      </c>
      <c r="CL105" s="64" t="s">
        <v>20</v>
      </c>
      <c r="CM105" s="63" t="s">
        <v>57</v>
      </c>
      <c r="CN105" s="63" t="s">
        <v>57</v>
      </c>
      <c r="CO105" s="57" t="s">
        <v>62</v>
      </c>
      <c r="CP105" s="41" t="s">
        <v>21</v>
      </c>
      <c r="CQ105" s="52" t="s">
        <v>26</v>
      </c>
      <c r="CR105" s="41" t="s">
        <v>21</v>
      </c>
      <c r="CS105" s="65" t="s">
        <v>58</v>
      </c>
      <c r="CT105" s="63" t="s">
        <v>57</v>
      </c>
      <c r="CU105" s="63" t="s">
        <v>57</v>
      </c>
      <c r="CV105" s="51" t="s">
        <v>25</v>
      </c>
      <c r="CW105" s="65" t="s">
        <v>58</v>
      </c>
      <c r="CX105" s="43" t="s">
        <v>22</v>
      </c>
      <c r="CY105" s="66" t="s">
        <v>59</v>
      </c>
      <c r="CZ105" s="45" t="s">
        <v>56</v>
      </c>
      <c r="DA105" s="63" t="s">
        <v>57</v>
      </c>
      <c r="DB105" s="63" t="s">
        <v>57</v>
      </c>
      <c r="DC105" s="64" t="s">
        <v>20</v>
      </c>
      <c r="DD105" s="43" t="s">
        <v>22</v>
      </c>
      <c r="DE105" s="55" t="s">
        <v>60</v>
      </c>
      <c r="DF105" s="48" t="s">
        <v>24</v>
      </c>
      <c r="DG105" s="56" t="s">
        <v>61</v>
      </c>
      <c r="DH105" s="63" t="s">
        <v>57</v>
      </c>
      <c r="DI105" s="63" t="s">
        <v>57</v>
      </c>
      <c r="DJ105" s="52" t="s">
        <v>26</v>
      </c>
      <c r="DK105" s="66" t="s">
        <v>59</v>
      </c>
      <c r="DL105" s="51" t="s">
        <v>25</v>
      </c>
      <c r="DM105" s="57" t="s">
        <v>62</v>
      </c>
      <c r="DN105" s="52" t="s">
        <v>26</v>
      </c>
      <c r="DO105" s="63" t="s">
        <v>57</v>
      </c>
      <c r="DP105" s="63" t="s">
        <v>57</v>
      </c>
      <c r="DQ105" s="41" t="s">
        <v>21</v>
      </c>
      <c r="DR105" s="45" t="s">
        <v>56</v>
      </c>
      <c r="DS105" s="64" t="s">
        <v>20</v>
      </c>
      <c r="DT105" s="65" t="s">
        <v>58</v>
      </c>
      <c r="DU105" s="41" t="s">
        <v>21</v>
      </c>
      <c r="DV105" s="63" t="s">
        <v>57</v>
      </c>
      <c r="DW105" s="63" t="s">
        <v>57</v>
      </c>
      <c r="DX105" s="65" t="s">
        <v>58</v>
      </c>
      <c r="DY105" s="55" t="s">
        <v>60</v>
      </c>
      <c r="DZ105" s="66" t="s">
        <v>59</v>
      </c>
      <c r="EA105" s="43" t="s">
        <v>22</v>
      </c>
      <c r="EB105" s="55" t="s">
        <v>60</v>
      </c>
      <c r="EC105" s="63" t="s">
        <v>57</v>
      </c>
      <c r="ED105" s="63" t="s">
        <v>57</v>
      </c>
      <c r="EE105" s="43" t="s">
        <v>22</v>
      </c>
      <c r="EF105" s="48" t="s">
        <v>24</v>
      </c>
      <c r="EG105" s="45" t="s">
        <v>56</v>
      </c>
      <c r="EH105" s="56" t="s">
        <v>61</v>
      </c>
      <c r="EI105" s="48" t="s">
        <v>24</v>
      </c>
      <c r="EJ105" s="63" t="s">
        <v>57</v>
      </c>
      <c r="EK105" s="63" t="s">
        <v>57</v>
      </c>
      <c r="EL105" s="66" t="s">
        <v>59</v>
      </c>
      <c r="EM105" s="56" t="s">
        <v>61</v>
      </c>
      <c r="EN105" s="57" t="s">
        <v>62</v>
      </c>
      <c r="EO105" s="51" t="s">
        <v>25</v>
      </c>
      <c r="EP105" s="64" t="s">
        <v>20</v>
      </c>
      <c r="EQ105" s="63" t="s">
        <v>57</v>
      </c>
      <c r="ER105" s="63" t="s">
        <v>57</v>
      </c>
      <c r="ES105" s="45" t="s">
        <v>56</v>
      </c>
      <c r="ET105" s="51" t="s">
        <v>25</v>
      </c>
      <c r="EU105" s="52" t="s">
        <v>26</v>
      </c>
      <c r="EV105" s="41" t="s">
        <v>21</v>
      </c>
      <c r="EW105" s="65" t="s">
        <v>58</v>
      </c>
      <c r="EX105" s="63" t="s">
        <v>57</v>
      </c>
      <c r="EY105" s="63" t="s">
        <v>57</v>
      </c>
      <c r="EZ105" s="55" t="s">
        <v>60</v>
      </c>
      <c r="FA105" s="57" t="s">
        <v>62</v>
      </c>
      <c r="FB105" s="43" t="s">
        <v>22</v>
      </c>
      <c r="FC105" s="66" t="s">
        <v>59</v>
      </c>
      <c r="FD105" s="45" t="s">
        <v>56</v>
      </c>
      <c r="FE105" s="63" t="s">
        <v>57</v>
      </c>
      <c r="FF105" s="63" t="s">
        <v>57</v>
      </c>
      <c r="FG105" s="48" t="s">
        <v>24</v>
      </c>
      <c r="FH105" s="52" t="s">
        <v>26</v>
      </c>
      <c r="FI105" s="55" t="s">
        <v>60</v>
      </c>
      <c r="FJ105" s="48" t="s">
        <v>24</v>
      </c>
      <c r="FK105" s="56" t="s">
        <v>61</v>
      </c>
      <c r="FL105" s="63" t="s">
        <v>57</v>
      </c>
      <c r="FM105" s="63" t="s">
        <v>57</v>
      </c>
      <c r="FN105" s="56" t="s">
        <v>61</v>
      </c>
      <c r="FO105" s="64" t="s">
        <v>20</v>
      </c>
    </row>
    <row r="106" spans="1:256" s="50" customFormat="1" ht="13.5">
      <c r="A106" s="53" t="s">
        <v>58</v>
      </c>
      <c r="B106" s="19">
        <f>COUNTIF(D100:FO108,"PL1")</f>
        <v>66</v>
      </c>
      <c r="C106" s="58"/>
      <c r="D106" s="63" t="s">
        <v>57</v>
      </c>
      <c r="E106" s="63" t="s">
        <v>57</v>
      </c>
      <c r="F106" s="64" t="s">
        <v>20</v>
      </c>
      <c r="M106" s="41" t="s">
        <v>21</v>
      </c>
      <c r="T106" s="43" t="s">
        <v>22</v>
      </c>
      <c r="AA106" s="45" t="s">
        <v>56</v>
      </c>
      <c r="AH106" s="48" t="s">
        <v>24</v>
      </c>
      <c r="AO106" s="51" t="s">
        <v>25</v>
      </c>
      <c r="AV106" s="52" t="s">
        <v>26</v>
      </c>
      <c r="BC106" s="69" t="s">
        <v>58</v>
      </c>
      <c r="BJ106" s="66" t="s">
        <v>59</v>
      </c>
      <c r="BQ106" s="55" t="s">
        <v>60</v>
      </c>
      <c r="BX106" s="56" t="s">
        <v>61</v>
      </c>
      <c r="CE106" s="57" t="s">
        <v>62</v>
      </c>
      <c r="CL106" s="64" t="s">
        <v>20</v>
      </c>
      <c r="CS106" s="41" t="s">
        <v>21</v>
      </c>
      <c r="CZ106" s="43" t="s">
        <v>22</v>
      </c>
      <c r="DG106" s="45" t="s">
        <v>56</v>
      </c>
      <c r="DN106" s="48" t="s">
        <v>24</v>
      </c>
      <c r="DU106" s="51" t="s">
        <v>25</v>
      </c>
      <c r="EB106" s="52" t="s">
        <v>26</v>
      </c>
      <c r="EI106" s="69" t="s">
        <v>58</v>
      </c>
      <c r="EP106" s="66" t="s">
        <v>59</v>
      </c>
      <c r="EW106" s="55" t="s">
        <v>60</v>
      </c>
      <c r="FD106" s="56" t="s">
        <v>61</v>
      </c>
      <c r="FK106" s="57" t="s">
        <v>62</v>
      </c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  <c r="IV106" s="2"/>
    </row>
    <row r="107" spans="1:256" s="50" customFormat="1" ht="13.5">
      <c r="A107" s="54" t="s">
        <v>59</v>
      </c>
      <c r="B107" s="19">
        <f>COUNTIF(D100:FO108,"PL2")</f>
        <v>66</v>
      </c>
      <c r="C107" s="58"/>
      <c r="D107" s="63" t="s">
        <v>57</v>
      </c>
      <c r="E107" s="63" t="s">
        <v>57</v>
      </c>
      <c r="F107" s="64" t="s">
        <v>20</v>
      </c>
      <c r="M107" s="41" t="s">
        <v>21</v>
      </c>
      <c r="T107" s="43" t="s">
        <v>22</v>
      </c>
      <c r="AA107" s="45" t="s">
        <v>56</v>
      </c>
      <c r="AH107" s="48" t="s">
        <v>24</v>
      </c>
      <c r="AO107" s="51" t="s">
        <v>25</v>
      </c>
      <c r="AV107" s="52" t="s">
        <v>26</v>
      </c>
      <c r="BC107" s="69" t="s">
        <v>58</v>
      </c>
      <c r="BJ107" s="70" t="s">
        <v>59</v>
      </c>
      <c r="BQ107" s="55" t="s">
        <v>60</v>
      </c>
      <c r="BX107" s="56" t="s">
        <v>61</v>
      </c>
      <c r="CE107" s="57" t="s">
        <v>62</v>
      </c>
      <c r="CL107" s="64" t="s">
        <v>20</v>
      </c>
      <c r="CS107" s="41" t="s">
        <v>21</v>
      </c>
      <c r="CZ107" s="43" t="s">
        <v>22</v>
      </c>
      <c r="DG107" s="45" t="s">
        <v>56</v>
      </c>
      <c r="DN107" s="48" t="s">
        <v>24</v>
      </c>
      <c r="DU107" s="51" t="s">
        <v>25</v>
      </c>
      <c r="EB107" s="52" t="s">
        <v>26</v>
      </c>
      <c r="EI107" s="69" t="s">
        <v>58</v>
      </c>
      <c r="EP107" s="70" t="s">
        <v>59</v>
      </c>
      <c r="EW107" s="55" t="s">
        <v>60</v>
      </c>
      <c r="FD107" s="56" t="s">
        <v>61</v>
      </c>
      <c r="FK107" s="57" t="s">
        <v>62</v>
      </c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  <c r="IV107" s="2"/>
    </row>
    <row r="108" spans="1:256" s="50" customFormat="1" ht="13.5">
      <c r="A108" s="55" t="s">
        <v>60</v>
      </c>
      <c r="B108" s="19">
        <f>COUNTIF(D100:FO108,"PL3")</f>
        <v>66</v>
      </c>
      <c r="C108" s="58"/>
      <c r="D108" s="63" t="s">
        <v>57</v>
      </c>
      <c r="E108" s="63" t="s">
        <v>57</v>
      </c>
      <c r="F108" s="64" t="s">
        <v>20</v>
      </c>
      <c r="M108" s="41" t="s">
        <v>21</v>
      </c>
      <c r="T108" s="43" t="s">
        <v>22</v>
      </c>
      <c r="AA108" s="45" t="s">
        <v>56</v>
      </c>
      <c r="AH108" s="48" t="s">
        <v>24</v>
      </c>
      <c r="AO108" s="51" t="s">
        <v>25</v>
      </c>
      <c r="AV108" s="52" t="s">
        <v>26</v>
      </c>
      <c r="BC108" s="65" t="s">
        <v>58</v>
      </c>
      <c r="BJ108" s="70" t="s">
        <v>59</v>
      </c>
      <c r="BQ108" s="55" t="s">
        <v>60</v>
      </c>
      <c r="BX108" s="56" t="s">
        <v>61</v>
      </c>
      <c r="CE108" s="57" t="s">
        <v>62</v>
      </c>
      <c r="CL108" s="64" t="s">
        <v>20</v>
      </c>
      <c r="CS108" s="41" t="s">
        <v>21</v>
      </c>
      <c r="CZ108" s="43" t="s">
        <v>22</v>
      </c>
      <c r="DG108" s="45" t="s">
        <v>56</v>
      </c>
      <c r="DN108" s="48" t="s">
        <v>24</v>
      </c>
      <c r="DU108" s="51" t="s">
        <v>25</v>
      </c>
      <c r="EB108" s="52" t="s">
        <v>26</v>
      </c>
      <c r="EI108" s="65" t="s">
        <v>58</v>
      </c>
      <c r="EP108" s="70" t="s">
        <v>59</v>
      </c>
      <c r="EW108" s="55" t="s">
        <v>60</v>
      </c>
      <c r="FD108" s="56" t="s">
        <v>61</v>
      </c>
      <c r="FK108" s="57" t="s">
        <v>62</v>
      </c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2"/>
      <c r="IV108" s="2"/>
    </row>
    <row r="109" spans="1:171" ht="13.5">
      <c r="A109" s="56" t="s">
        <v>61</v>
      </c>
      <c r="B109" s="19">
        <f>COUNTIF(D100:FO108,"PL4")</f>
        <v>66</v>
      </c>
      <c r="C109" s="58"/>
      <c r="EN109" s="59"/>
      <c r="EO109" s="59"/>
      <c r="EP109" s="59"/>
      <c r="EQ109" s="59"/>
      <c r="ER109" s="59"/>
      <c r="ES109" s="59"/>
      <c r="ET109" s="59"/>
      <c r="EU109" s="59"/>
      <c r="EV109" s="59"/>
      <c r="EW109" s="59"/>
      <c r="EX109" s="59"/>
      <c r="EY109" s="59"/>
      <c r="EZ109" s="59"/>
      <c r="FA109" s="59"/>
      <c r="FB109" s="59"/>
      <c r="FC109" s="59"/>
      <c r="FD109" s="59"/>
      <c r="FE109" s="59"/>
      <c r="FF109" s="59"/>
      <c r="FG109" s="59"/>
      <c r="FH109" s="59"/>
      <c r="FI109" s="59"/>
      <c r="FJ109" s="59"/>
      <c r="FK109" s="59"/>
      <c r="FL109" s="59"/>
      <c r="FM109" s="59"/>
      <c r="FN109" s="59"/>
      <c r="FO109" s="59"/>
    </row>
    <row r="110" spans="1:3" ht="13.5">
      <c r="A110" s="57" t="s">
        <v>62</v>
      </c>
      <c r="B110" s="19">
        <f>COUNTIF(D100:FO108,"PL5")</f>
        <v>66</v>
      </c>
      <c r="C110" s="58"/>
    </row>
    <row r="111" ht="13.5">
      <c r="EJ111" s="76"/>
    </row>
  </sheetData>
  <mergeCells count="369">
    <mergeCell ref="D2:W2"/>
    <mergeCell ref="X2:AQ2"/>
    <mergeCell ref="AR2:BK2"/>
    <mergeCell ref="BL2:CE2"/>
    <mergeCell ref="CF2:CY2"/>
    <mergeCell ref="CZ2:DS2"/>
    <mergeCell ref="DT2:EM2"/>
    <mergeCell ref="EN2:FG2"/>
    <mergeCell ref="FH2:GA2"/>
    <mergeCell ref="D3:W3"/>
    <mergeCell ref="X3:AQ3"/>
    <mergeCell ref="AR3:BK3"/>
    <mergeCell ref="BL3:CE3"/>
    <mergeCell ref="CF3:CY3"/>
    <mergeCell ref="CZ3:DS3"/>
    <mergeCell ref="DT3:EM3"/>
    <mergeCell ref="EN3:FG3"/>
    <mergeCell ref="FH3:GA3"/>
    <mergeCell ref="D4:W4"/>
    <mergeCell ref="X4:AQ4"/>
    <mergeCell ref="AR4:BK4"/>
    <mergeCell ref="BL4:CE4"/>
    <mergeCell ref="CF4:CY4"/>
    <mergeCell ref="CZ4:DS4"/>
    <mergeCell ref="DT4:EM4"/>
    <mergeCell ref="EN4:FG4"/>
    <mergeCell ref="FH4:GA4"/>
    <mergeCell ref="D5:W5"/>
    <mergeCell ref="X5:AQ5"/>
    <mergeCell ref="AR5:BK5"/>
    <mergeCell ref="BL5:CE5"/>
    <mergeCell ref="CF5:CY5"/>
    <mergeCell ref="CZ5:DS5"/>
    <mergeCell ref="DT5:EM5"/>
    <mergeCell ref="EN5:FG5"/>
    <mergeCell ref="FH5:GA5"/>
    <mergeCell ref="D6:W6"/>
    <mergeCell ref="X6:AQ6"/>
    <mergeCell ref="AR6:BK6"/>
    <mergeCell ref="BL6:CE6"/>
    <mergeCell ref="CF6:CY6"/>
    <mergeCell ref="CZ6:DS6"/>
    <mergeCell ref="DT6:EM6"/>
    <mergeCell ref="EN6:FG6"/>
    <mergeCell ref="FH6:GA6"/>
    <mergeCell ref="D9:G9"/>
    <mergeCell ref="X9:AA9"/>
    <mergeCell ref="AR9:AU9"/>
    <mergeCell ref="BL9:BO9"/>
    <mergeCell ref="CF9:CI9"/>
    <mergeCell ref="CZ9:DC9"/>
    <mergeCell ref="DT9:DW9"/>
    <mergeCell ref="EN9:EQ9"/>
    <mergeCell ref="FH9:FK9"/>
    <mergeCell ref="D11:W11"/>
    <mergeCell ref="X11:AD11"/>
    <mergeCell ref="AE11:AQ11"/>
    <mergeCell ref="AR11:BH11"/>
    <mergeCell ref="BI11:BK11"/>
    <mergeCell ref="BL11:CE11"/>
    <mergeCell ref="CF11:CM11"/>
    <mergeCell ref="CN11:CY11"/>
    <mergeCell ref="CZ11:DR11"/>
    <mergeCell ref="DT11:EM11"/>
    <mergeCell ref="EN11:ET11"/>
    <mergeCell ref="EU11:FG11"/>
    <mergeCell ref="FH11:FO11"/>
    <mergeCell ref="D26:G26"/>
    <mergeCell ref="X26:AA26"/>
    <mergeCell ref="AR26:AU26"/>
    <mergeCell ref="BL26:BO26"/>
    <mergeCell ref="CF26:CI26"/>
    <mergeCell ref="CZ26:DC26"/>
    <mergeCell ref="DT26:DW26"/>
    <mergeCell ref="EN26:EQ26"/>
    <mergeCell ref="FH26:FK26"/>
    <mergeCell ref="D28:W28"/>
    <mergeCell ref="X28:AD28"/>
    <mergeCell ref="AE28:AQ28"/>
    <mergeCell ref="AR28:BH28"/>
    <mergeCell ref="BI28:BK28"/>
    <mergeCell ref="BL28:CE28"/>
    <mergeCell ref="CF28:CM28"/>
    <mergeCell ref="CN28:CY28"/>
    <mergeCell ref="CZ28:DR28"/>
    <mergeCell ref="DT28:EM28"/>
    <mergeCell ref="EN28:ET28"/>
    <mergeCell ref="EU28:FG28"/>
    <mergeCell ref="FH28:FO28"/>
    <mergeCell ref="E31:H31"/>
    <mergeCell ref="L31:O31"/>
    <mergeCell ref="S31:V31"/>
    <mergeCell ref="Z31:AC31"/>
    <mergeCell ref="AG31:AJ31"/>
    <mergeCell ref="AN31:AQ31"/>
    <mergeCell ref="AU31:AX31"/>
    <mergeCell ref="BB31:BE31"/>
    <mergeCell ref="BI31:BL31"/>
    <mergeCell ref="BP31:BS31"/>
    <mergeCell ref="BW31:BZ31"/>
    <mergeCell ref="CD31:CG31"/>
    <mergeCell ref="CK31:CN31"/>
    <mergeCell ref="CR31:CU31"/>
    <mergeCell ref="CY31:DB31"/>
    <mergeCell ref="DF31:DI31"/>
    <mergeCell ref="DM31:DP31"/>
    <mergeCell ref="DT31:DW31"/>
    <mergeCell ref="EA31:ED31"/>
    <mergeCell ref="EH31:EK31"/>
    <mergeCell ref="EO31:ER31"/>
    <mergeCell ref="EV31:EY31"/>
    <mergeCell ref="FC31:FF31"/>
    <mergeCell ref="FJ31:FM31"/>
    <mergeCell ref="D43:G43"/>
    <mergeCell ref="X43:AA43"/>
    <mergeCell ref="AR43:AU43"/>
    <mergeCell ref="BL43:BO43"/>
    <mergeCell ref="CF43:CI43"/>
    <mergeCell ref="CZ43:DC43"/>
    <mergeCell ref="DT43:DW43"/>
    <mergeCell ref="EN43:EQ43"/>
    <mergeCell ref="FH43:FK43"/>
    <mergeCell ref="D45:W45"/>
    <mergeCell ref="X45:AD45"/>
    <mergeCell ref="AE45:AQ45"/>
    <mergeCell ref="AR45:BH45"/>
    <mergeCell ref="BI45:BK45"/>
    <mergeCell ref="BL45:CE45"/>
    <mergeCell ref="CF45:CM45"/>
    <mergeCell ref="CN45:CY45"/>
    <mergeCell ref="CZ45:DR45"/>
    <mergeCell ref="DT45:EM45"/>
    <mergeCell ref="EN45:ET45"/>
    <mergeCell ref="EU45:FG45"/>
    <mergeCell ref="FH45:FO45"/>
    <mergeCell ref="F48:I48"/>
    <mergeCell ref="M48:P48"/>
    <mergeCell ref="T48:W48"/>
    <mergeCell ref="AA48:AD48"/>
    <mergeCell ref="AH48:AK48"/>
    <mergeCell ref="AO48:AR48"/>
    <mergeCell ref="AV48:AY48"/>
    <mergeCell ref="BC48:BF48"/>
    <mergeCell ref="BJ48:BM48"/>
    <mergeCell ref="BQ48:BT48"/>
    <mergeCell ref="BX48:CA48"/>
    <mergeCell ref="CE48:CH48"/>
    <mergeCell ref="CL48:CO48"/>
    <mergeCell ref="CS48:CV48"/>
    <mergeCell ref="CZ48:DC48"/>
    <mergeCell ref="DG48:DJ48"/>
    <mergeCell ref="DN48:DQ48"/>
    <mergeCell ref="DU48:DX48"/>
    <mergeCell ref="EB48:EE48"/>
    <mergeCell ref="EI48:EL48"/>
    <mergeCell ref="EP48:ES48"/>
    <mergeCell ref="EW48:EZ48"/>
    <mergeCell ref="FD48:FG48"/>
    <mergeCell ref="FK48:FN48"/>
    <mergeCell ref="D60:G60"/>
    <mergeCell ref="X60:AA60"/>
    <mergeCell ref="AR60:AU60"/>
    <mergeCell ref="BL60:BO60"/>
    <mergeCell ref="CF60:CI60"/>
    <mergeCell ref="CZ60:DC60"/>
    <mergeCell ref="DT60:DW60"/>
    <mergeCell ref="EN60:EQ60"/>
    <mergeCell ref="FH60:FK60"/>
    <mergeCell ref="D62:W62"/>
    <mergeCell ref="X62:AD62"/>
    <mergeCell ref="AE62:AQ62"/>
    <mergeCell ref="AR62:BH62"/>
    <mergeCell ref="BI62:BK62"/>
    <mergeCell ref="BL62:CE62"/>
    <mergeCell ref="CF62:CM62"/>
    <mergeCell ref="CN62:CY62"/>
    <mergeCell ref="CZ62:DR62"/>
    <mergeCell ref="DT62:EM62"/>
    <mergeCell ref="EN62:ET62"/>
    <mergeCell ref="EU62:FG62"/>
    <mergeCell ref="FH62:FO62"/>
    <mergeCell ref="D65:E65"/>
    <mergeCell ref="H65:J65"/>
    <mergeCell ref="K65:L65"/>
    <mergeCell ref="O65:Q65"/>
    <mergeCell ref="R65:S65"/>
    <mergeCell ref="V65:X65"/>
    <mergeCell ref="Y65:Z65"/>
    <mergeCell ref="AC65:AE65"/>
    <mergeCell ref="AF65:AG65"/>
    <mergeCell ref="AJ65:AL65"/>
    <mergeCell ref="AM65:AN65"/>
    <mergeCell ref="AQ65:AS65"/>
    <mergeCell ref="AT65:AU65"/>
    <mergeCell ref="AX65:AZ65"/>
    <mergeCell ref="BA65:BB65"/>
    <mergeCell ref="BE65:BG65"/>
    <mergeCell ref="BH65:BI65"/>
    <mergeCell ref="BL65:BN65"/>
    <mergeCell ref="BO65:BP65"/>
    <mergeCell ref="BS65:BU65"/>
    <mergeCell ref="BV65:BW65"/>
    <mergeCell ref="BZ65:CB65"/>
    <mergeCell ref="CC65:CD65"/>
    <mergeCell ref="CG65:CI65"/>
    <mergeCell ref="CJ65:CK65"/>
    <mergeCell ref="CN65:CP65"/>
    <mergeCell ref="CQ65:CR65"/>
    <mergeCell ref="CU65:CW65"/>
    <mergeCell ref="CX65:CY65"/>
    <mergeCell ref="DB65:DD65"/>
    <mergeCell ref="DE65:DF65"/>
    <mergeCell ref="DI65:DK65"/>
    <mergeCell ref="DL65:DM65"/>
    <mergeCell ref="DP65:DR65"/>
    <mergeCell ref="DS65:DT65"/>
    <mergeCell ref="DW65:DY65"/>
    <mergeCell ref="DZ65:EA65"/>
    <mergeCell ref="ED65:EF65"/>
    <mergeCell ref="EG65:EH65"/>
    <mergeCell ref="EK65:EM65"/>
    <mergeCell ref="EN65:EO65"/>
    <mergeCell ref="ER65:ET65"/>
    <mergeCell ref="EU65:EV65"/>
    <mergeCell ref="EY65:FA65"/>
    <mergeCell ref="FB65:FC65"/>
    <mergeCell ref="FF65:FH65"/>
    <mergeCell ref="FI65:FJ65"/>
    <mergeCell ref="FM65:FO65"/>
    <mergeCell ref="D77:G77"/>
    <mergeCell ref="X77:AA77"/>
    <mergeCell ref="AR77:AU77"/>
    <mergeCell ref="BL77:BO77"/>
    <mergeCell ref="CF77:CI77"/>
    <mergeCell ref="CZ77:DC77"/>
    <mergeCell ref="DT77:DW77"/>
    <mergeCell ref="EN77:EQ77"/>
    <mergeCell ref="FH77:FK77"/>
    <mergeCell ref="D79:W79"/>
    <mergeCell ref="X79:AD79"/>
    <mergeCell ref="AE79:AQ79"/>
    <mergeCell ref="AR79:BH79"/>
    <mergeCell ref="BI79:BK79"/>
    <mergeCell ref="BL79:CE79"/>
    <mergeCell ref="CF79:CM79"/>
    <mergeCell ref="CN79:CY79"/>
    <mergeCell ref="CZ79:DR79"/>
    <mergeCell ref="DT79:EM79"/>
    <mergeCell ref="EN79:ET79"/>
    <mergeCell ref="EU79:FG79"/>
    <mergeCell ref="FH79:FO79"/>
    <mergeCell ref="D82:E82"/>
    <mergeCell ref="I82:J82"/>
    <mergeCell ref="K82:L82"/>
    <mergeCell ref="P82:Q82"/>
    <mergeCell ref="R82:S82"/>
    <mergeCell ref="W82:X82"/>
    <mergeCell ref="Y82:Z82"/>
    <mergeCell ref="AD82:AE82"/>
    <mergeCell ref="AF82:AG82"/>
    <mergeCell ref="AK82:AL82"/>
    <mergeCell ref="AM82:AN82"/>
    <mergeCell ref="AR82:AS82"/>
    <mergeCell ref="AT82:AU82"/>
    <mergeCell ref="AY82:AZ82"/>
    <mergeCell ref="BA82:BB82"/>
    <mergeCell ref="BF82:BG82"/>
    <mergeCell ref="BH82:BI82"/>
    <mergeCell ref="BM82:BN82"/>
    <mergeCell ref="BO82:BP82"/>
    <mergeCell ref="BT82:BU82"/>
    <mergeCell ref="BV82:BW82"/>
    <mergeCell ref="CA82:CB82"/>
    <mergeCell ref="CC82:CD82"/>
    <mergeCell ref="CH82:CI82"/>
    <mergeCell ref="CJ82:CK82"/>
    <mergeCell ref="CO82:CP82"/>
    <mergeCell ref="CQ82:CR82"/>
    <mergeCell ref="CV82:CW82"/>
    <mergeCell ref="CX82:CY82"/>
    <mergeCell ref="DC82:DD82"/>
    <mergeCell ref="DE82:DF82"/>
    <mergeCell ref="DJ82:DK82"/>
    <mergeCell ref="DL82:DM82"/>
    <mergeCell ref="DQ82:DR82"/>
    <mergeCell ref="DS82:DT82"/>
    <mergeCell ref="DX82:DY82"/>
    <mergeCell ref="DZ82:EA82"/>
    <mergeCell ref="EE82:EF82"/>
    <mergeCell ref="EG82:EH82"/>
    <mergeCell ref="EL82:EM82"/>
    <mergeCell ref="EN82:EO82"/>
    <mergeCell ref="ES82:ET82"/>
    <mergeCell ref="EU82:EV82"/>
    <mergeCell ref="EZ82:FA82"/>
    <mergeCell ref="FB82:FC82"/>
    <mergeCell ref="FG82:FH82"/>
    <mergeCell ref="FI82:FJ82"/>
    <mergeCell ref="FN82:FO82"/>
    <mergeCell ref="D94:G94"/>
    <mergeCell ref="X94:AA94"/>
    <mergeCell ref="AR94:AU94"/>
    <mergeCell ref="BL94:BO94"/>
    <mergeCell ref="CF94:CI94"/>
    <mergeCell ref="CZ94:DC94"/>
    <mergeCell ref="DT94:DW94"/>
    <mergeCell ref="EN94:EQ94"/>
    <mergeCell ref="FH94:FK94"/>
    <mergeCell ref="D96:W96"/>
    <mergeCell ref="X96:AD96"/>
    <mergeCell ref="AE96:AQ96"/>
    <mergeCell ref="AR96:BH96"/>
    <mergeCell ref="BI96:BK96"/>
    <mergeCell ref="BL96:CE96"/>
    <mergeCell ref="CF96:CM96"/>
    <mergeCell ref="CN96:CY96"/>
    <mergeCell ref="CZ96:DR96"/>
    <mergeCell ref="DT96:EM96"/>
    <mergeCell ref="EN96:ET96"/>
    <mergeCell ref="EU96:FG96"/>
    <mergeCell ref="FH96:FO96"/>
    <mergeCell ref="D99:F99"/>
    <mergeCell ref="I99:J99"/>
    <mergeCell ref="K99:M99"/>
    <mergeCell ref="P99:Q99"/>
    <mergeCell ref="R99:T99"/>
    <mergeCell ref="W99:X99"/>
    <mergeCell ref="Y99:AA99"/>
    <mergeCell ref="AD99:AE99"/>
    <mergeCell ref="AF99:AH99"/>
    <mergeCell ref="AK99:AL99"/>
    <mergeCell ref="AM99:AO99"/>
    <mergeCell ref="AR99:AS99"/>
    <mergeCell ref="AT99:AV99"/>
    <mergeCell ref="AY99:AZ99"/>
    <mergeCell ref="BA99:BC99"/>
    <mergeCell ref="BF99:BG99"/>
    <mergeCell ref="BH99:BJ99"/>
    <mergeCell ref="BM99:BN99"/>
    <mergeCell ref="BO99:BQ99"/>
    <mergeCell ref="BT99:BU99"/>
    <mergeCell ref="BV99:BX99"/>
    <mergeCell ref="CA99:CB99"/>
    <mergeCell ref="CC99:CE99"/>
    <mergeCell ref="CH99:CI99"/>
    <mergeCell ref="CJ99:CL99"/>
    <mergeCell ref="CO99:CP99"/>
    <mergeCell ref="CQ99:CS99"/>
    <mergeCell ref="CV99:CW99"/>
    <mergeCell ref="CX99:CZ99"/>
    <mergeCell ref="DC99:DD99"/>
    <mergeCell ref="DE99:DG99"/>
    <mergeCell ref="DJ99:DK99"/>
    <mergeCell ref="DL99:DN99"/>
    <mergeCell ref="DQ99:DR99"/>
    <mergeCell ref="DS99:DU99"/>
    <mergeCell ref="DX99:DY99"/>
    <mergeCell ref="DZ99:EB99"/>
    <mergeCell ref="EE99:EF99"/>
    <mergeCell ref="EG99:EI99"/>
    <mergeCell ref="EL99:EM99"/>
    <mergeCell ref="EN99:EP99"/>
    <mergeCell ref="ES99:ET99"/>
    <mergeCell ref="EU99:EW99"/>
    <mergeCell ref="EZ99:FA99"/>
    <mergeCell ref="FB99:FD99"/>
    <mergeCell ref="FG99:FH99"/>
    <mergeCell ref="FI99:FK99"/>
    <mergeCell ref="FN99:FO99"/>
  </mergeCells>
  <printOptions horizontalCentered="1"/>
  <pageMargins left="0.39375" right="0.39375" top="0.3541666666666667" bottom="0.3541666666666667" header="0.5118055555555555" footer="0.5118055555555555"/>
  <pageSetup horizontalDpi="300" verticalDpi="300" orientation="landscape" pageOrder="overThenDown" scale="59"/>
  <rowBreaks count="1" manualBreakCount="1">
    <brk id="58" max="255" man="1"/>
  </rowBreaks>
  <colBreaks count="8" manualBreakCount="8">
    <brk id="23" max="65535" man="1"/>
    <brk id="43" max="65535" man="1"/>
    <brk id="63" max="65535" man="1"/>
    <brk id="83" max="65535" man="1"/>
    <brk id="103" max="65535" man="1"/>
    <brk id="123" max="65535" man="1"/>
    <brk id="143" max="65535" man="1"/>
    <brk id="16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IV48"/>
  <sheetViews>
    <sheetView zoomScale="70" zoomScaleNormal="70" zoomScaleSheetLayoutView="25" workbookViewId="0" topLeftCell="A1">
      <selection activeCell="A1" sqref="A1"/>
    </sheetView>
  </sheetViews>
  <sheetFormatPr defaultColWidth="11.421875" defaultRowHeight="12.75"/>
  <cols>
    <col min="1" max="2" width="11.421875" style="2" customWidth="1"/>
    <col min="3" max="84" width="8.421875" style="2" customWidth="1"/>
    <col min="85" max="115" width="11.421875" style="2" customWidth="1"/>
    <col min="116" max="132" width="8.421875" style="2" customWidth="1"/>
    <col min="133" max="183" width="11.421875" style="2" customWidth="1"/>
    <col min="184" max="16384" width="11.421875" style="1" customWidth="1"/>
  </cols>
  <sheetData>
    <row r="2" spans="1:256" s="30" customFormat="1" ht="22.5">
      <c r="A2" s="2"/>
      <c r="B2" s="2"/>
      <c r="C2" s="2"/>
      <c r="D2" s="30" t="s">
        <v>36</v>
      </c>
      <c r="X2" s="30" t="str">
        <f>D2</f>
        <v>COMITÉ DE RADIO Y TELEVISIÓN</v>
      </c>
      <c r="AR2" s="30" t="str">
        <f>X2</f>
        <v>COMITÉ DE RADIO Y TELEVISIÓN</v>
      </c>
      <c r="BL2" s="30" t="str">
        <f>AR2</f>
        <v>COMITÉ DE RADIO Y TELEVISIÓN</v>
      </c>
      <c r="CF2" s="30" t="str">
        <f>BL2</f>
        <v>COMITÉ DE RADIO Y TELEVISIÓN</v>
      </c>
      <c r="CZ2" s="30" t="str">
        <f>CF2</f>
        <v>COMITÉ DE RADIO Y TELEVISIÓN</v>
      </c>
      <c r="DT2" s="30" t="str">
        <f>CZ2</f>
        <v>COMITÉ DE RADIO Y TELEVISIÓN</v>
      </c>
      <c r="EN2" s="30" t="str">
        <f>DT2</f>
        <v>COMITÉ DE RADIO Y TELEVISIÓN</v>
      </c>
      <c r="FH2" s="30" t="str">
        <f>EN2</f>
        <v>COMITÉ DE RADIO Y TELEVISIÓN</v>
      </c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30" customFormat="1" ht="22.5">
      <c r="A3" s="2"/>
      <c r="B3" s="2"/>
      <c r="C3" s="2"/>
      <c r="D3" s="30" t="s">
        <v>37</v>
      </c>
      <c r="X3" s="30" t="str">
        <f>D3</f>
        <v>SECRETARÍA TÉCNICA</v>
      </c>
      <c r="AR3" s="30" t="str">
        <f>X3</f>
        <v>SECRETARÍA TÉCNICA</v>
      </c>
      <c r="BL3" s="30" t="str">
        <f>AR3</f>
        <v>SECRETARÍA TÉCNICA</v>
      </c>
      <c r="CF3" s="30" t="str">
        <f>BL3</f>
        <v>SECRETARÍA TÉCNICA</v>
      </c>
      <c r="CZ3" s="30" t="str">
        <f>CF3</f>
        <v>SECRETARÍA TÉCNICA</v>
      </c>
      <c r="DT3" s="30" t="str">
        <f>CZ3</f>
        <v>SECRETARÍA TÉCNICA</v>
      </c>
      <c r="EN3" s="30" t="str">
        <f>DT3</f>
        <v>SECRETARÍA TÉCNICA</v>
      </c>
      <c r="FH3" s="30" t="str">
        <f>EN3</f>
        <v>SECRETARÍA TÉCNICA</v>
      </c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30" customFormat="1" ht="22.5">
      <c r="A4" s="2"/>
      <c r="B4" s="2"/>
      <c r="C4" s="2"/>
      <c r="D4" s="30" t="s">
        <v>69</v>
      </c>
      <c r="X4" s="30" t="str">
        <f>D4</f>
        <v>MODELOS DE PAUTA DE RADIO DE EN LOS ESTADOS DE LA REPÚBLICA</v>
      </c>
      <c r="AR4" s="30" t="str">
        <f>X4</f>
        <v>MODELOS DE PAUTA DE RADIO DE EN LOS ESTADOS DE LA REPÚBLICA</v>
      </c>
      <c r="BL4" s="30" t="str">
        <f>AR4</f>
        <v>MODELOS DE PAUTA DE RADIO DE EN LOS ESTADOS DE LA REPÚBLICA</v>
      </c>
      <c r="CF4" s="30" t="str">
        <f>BL4</f>
        <v>MODELOS DE PAUTA DE RADIO DE EN LOS ESTADOS DE LA REPÚBLICA</v>
      </c>
      <c r="CZ4" s="30" t="str">
        <f>CF4</f>
        <v>MODELOS DE PAUTA DE RADIO DE EN LOS ESTADOS DE LA REPÚBLICA</v>
      </c>
      <c r="DT4" s="30" t="str">
        <f>CZ4</f>
        <v>MODELOS DE PAUTA DE RADIO DE EN LOS ESTADOS DE LA REPÚBLICA</v>
      </c>
      <c r="EN4" s="30" t="str">
        <f>DT4</f>
        <v>MODELOS DE PAUTA DE RADIO DE EN LOS ESTADOS DE LA REPÚBLICA</v>
      </c>
      <c r="FH4" s="30" t="str">
        <f>EN4</f>
        <v>MODELOS DE PAUTA DE RADIO DE EN LOS ESTADOS DE LA REPÚBLICA</v>
      </c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30" customFormat="1" ht="22.5">
      <c r="A5" s="2"/>
      <c r="B5" s="2"/>
      <c r="C5" s="2"/>
      <c r="D5" s="30" t="s">
        <v>39</v>
      </c>
      <c r="X5" s="30" t="str">
        <f>D5</f>
        <v>12 PARTIDOS POLÍTICOS</v>
      </c>
      <c r="AR5" s="30" t="str">
        <f>X5</f>
        <v>12 PARTIDOS POLÍTICOS</v>
      </c>
      <c r="BL5" s="30" t="str">
        <f>AR5</f>
        <v>12 PARTIDOS POLÍTICOS</v>
      </c>
      <c r="CF5" s="30" t="str">
        <f>BL5</f>
        <v>12 PARTIDOS POLÍTICOS</v>
      </c>
      <c r="CZ5" s="30" t="str">
        <f>CF5</f>
        <v>12 PARTIDOS POLÍTICOS</v>
      </c>
      <c r="DT5" s="30" t="str">
        <f>CZ5</f>
        <v>12 PARTIDOS POLÍTICOS</v>
      </c>
      <c r="EN5" s="30" t="str">
        <f>DT5</f>
        <v>12 PARTIDOS POLÍTICOS</v>
      </c>
      <c r="FH5" s="30" t="str">
        <f>EN5</f>
        <v>12 PARTIDOS POLÍTICOS</v>
      </c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31" customFormat="1" ht="15">
      <c r="A6" s="2"/>
      <c r="B6" s="2"/>
      <c r="C6" s="2"/>
      <c r="D6" s="31" t="s">
        <v>70</v>
      </c>
      <c r="X6" s="31" t="str">
        <f>D6</f>
        <v>5 DE OCTUBRE DE 2009 AL 21 DE MARZO DE 2011</v>
      </c>
      <c r="AR6" s="31" t="str">
        <f>X6</f>
        <v>5 DE OCTUBRE DE 2009 AL 21 DE MARZO DE 2011</v>
      </c>
      <c r="BL6" s="31" t="str">
        <f>AR6</f>
        <v>5 DE OCTUBRE DE 2009 AL 21 DE MARZO DE 2011</v>
      </c>
      <c r="CF6" s="31" t="str">
        <f>BL6</f>
        <v>5 DE OCTUBRE DE 2009 AL 21 DE MARZO DE 2011</v>
      </c>
      <c r="CZ6" s="31" t="str">
        <f>CF6</f>
        <v>5 DE OCTUBRE DE 2009 AL 21 DE MARZO DE 2011</v>
      </c>
      <c r="DT6" s="31" t="str">
        <f>CZ6</f>
        <v>5 DE OCTUBRE DE 2009 AL 21 DE MARZO DE 2011</v>
      </c>
      <c r="EN6" s="31" t="str">
        <f>DT6</f>
        <v>5 DE OCTUBRE DE 2009 AL 21 DE MARZO DE 2011</v>
      </c>
      <c r="FH6" s="31" t="str">
        <f>EN6</f>
        <v>5 DE OCTUBRE DE 2009 AL 21 DE MARZO DE 2011</v>
      </c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38:178" ht="13.5">
      <c r="AL7" s="32"/>
      <c r="BF7" s="32"/>
      <c r="BZ7" s="32"/>
      <c r="CT7" s="32"/>
      <c r="DN7" s="32"/>
      <c r="EH7" s="32"/>
      <c r="FB7" s="32"/>
      <c r="FV7" s="32"/>
    </row>
    <row r="9" spans="4:167" ht="13.5">
      <c r="D9" s="33" t="s">
        <v>18</v>
      </c>
      <c r="E9" s="33"/>
      <c r="F9" s="33"/>
      <c r="G9" s="33"/>
      <c r="X9" s="33" t="str">
        <f>D9</f>
        <v>MARTES, JUEVES Y VIERNES</v>
      </c>
      <c r="Y9" s="33"/>
      <c r="Z9" s="33"/>
      <c r="AA9" s="33"/>
      <c r="AR9" s="33" t="str">
        <f>X9</f>
        <v>MARTES, JUEVES Y VIERNES</v>
      </c>
      <c r="AS9" s="33"/>
      <c r="AT9" s="33"/>
      <c r="AU9" s="33"/>
      <c r="BL9" s="33" t="str">
        <f>AR9</f>
        <v>MARTES, JUEVES Y VIERNES</v>
      </c>
      <c r="BM9" s="33"/>
      <c r="BN9" s="33"/>
      <c r="BO9" s="33"/>
      <c r="CF9" s="33" t="str">
        <f>BL9</f>
        <v>MARTES, JUEVES Y VIERNES</v>
      </c>
      <c r="CG9" s="33"/>
      <c r="CH9" s="33"/>
      <c r="CI9" s="33"/>
      <c r="CZ9" s="33" t="str">
        <f>CF9</f>
        <v>MARTES, JUEVES Y VIERNES</v>
      </c>
      <c r="DA9" s="33"/>
      <c r="DB9" s="33"/>
      <c r="DC9" s="33"/>
      <c r="DT9" s="33" t="str">
        <f>CZ9</f>
        <v>MARTES, JUEVES Y VIERNES</v>
      </c>
      <c r="DU9" s="33"/>
      <c r="DV9" s="33"/>
      <c r="DW9" s="33"/>
      <c r="EN9" s="33" t="str">
        <f>DT9</f>
        <v>MARTES, JUEVES Y VIERNES</v>
      </c>
      <c r="EO9" s="33"/>
      <c r="EP9" s="33"/>
      <c r="EQ9" s="33"/>
      <c r="FH9" s="33" t="str">
        <f>EN9</f>
        <v>MARTES, JUEVES Y VIERNES</v>
      </c>
      <c r="FI9" s="33"/>
      <c r="FJ9" s="33"/>
      <c r="FK9" s="33"/>
    </row>
    <row r="11" spans="1:256" s="37" customFormat="1" ht="13.5">
      <c r="A11" s="2"/>
      <c r="B11" s="2"/>
      <c r="C11" s="2"/>
      <c r="D11" s="36" t="s">
        <v>42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 t="s">
        <v>42</v>
      </c>
      <c r="Y11" s="36"/>
      <c r="Z11" s="36"/>
      <c r="AA11" s="36"/>
      <c r="AB11" s="36"/>
      <c r="AC11" s="36"/>
      <c r="AD11" s="36"/>
      <c r="AE11" s="37" t="s">
        <v>43</v>
      </c>
      <c r="AR11" s="37" t="s">
        <v>43</v>
      </c>
      <c r="BI11" s="36" t="s">
        <v>44</v>
      </c>
      <c r="BJ11" s="36"/>
      <c r="BK11" s="36"/>
      <c r="BL11" s="36" t="s">
        <v>44</v>
      </c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 t="s">
        <v>44</v>
      </c>
      <c r="CG11" s="36"/>
      <c r="CH11" s="36"/>
      <c r="CI11" s="36"/>
      <c r="CJ11" s="36"/>
      <c r="CK11" s="36"/>
      <c r="CL11" s="36"/>
      <c r="CM11" s="36"/>
      <c r="CN11" s="37" t="s">
        <v>45</v>
      </c>
      <c r="CZ11" s="37" t="s">
        <v>45</v>
      </c>
      <c r="DS11" s="38" t="s">
        <v>46</v>
      </c>
      <c r="DT11" s="37" t="s">
        <v>46</v>
      </c>
      <c r="EN11" s="37" t="s">
        <v>46</v>
      </c>
      <c r="EU11" s="37" t="s">
        <v>47</v>
      </c>
      <c r="FH11" s="37" t="s">
        <v>47</v>
      </c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4:171" ht="13.5">
      <c r="D12" s="40" t="s">
        <v>48</v>
      </c>
      <c r="E12" s="40" t="s">
        <v>49</v>
      </c>
      <c r="F12" s="40" t="s">
        <v>50</v>
      </c>
      <c r="G12" s="40" t="s">
        <v>51</v>
      </c>
      <c r="H12" s="40" t="s">
        <v>52</v>
      </c>
      <c r="I12" s="40" t="s">
        <v>53</v>
      </c>
      <c r="J12" s="40" t="s">
        <v>54</v>
      </c>
      <c r="K12" s="40" t="s">
        <v>48</v>
      </c>
      <c r="L12" s="40" t="s">
        <v>49</v>
      </c>
      <c r="M12" s="40" t="s">
        <v>50</v>
      </c>
      <c r="N12" s="40" t="s">
        <v>51</v>
      </c>
      <c r="O12" s="40" t="s">
        <v>55</v>
      </c>
      <c r="P12" s="40" t="s">
        <v>53</v>
      </c>
      <c r="Q12" s="40" t="s">
        <v>54</v>
      </c>
      <c r="R12" s="40" t="s">
        <v>48</v>
      </c>
      <c r="S12" s="40" t="s">
        <v>49</v>
      </c>
      <c r="T12" s="40" t="s">
        <v>50</v>
      </c>
      <c r="U12" s="40" t="s">
        <v>51</v>
      </c>
      <c r="V12" s="40" t="s">
        <v>52</v>
      </c>
      <c r="W12" s="40" t="s">
        <v>53</v>
      </c>
      <c r="X12" s="40" t="s">
        <v>54</v>
      </c>
      <c r="Y12" s="40" t="s">
        <v>48</v>
      </c>
      <c r="Z12" s="40" t="s">
        <v>49</v>
      </c>
      <c r="AA12" s="40" t="s">
        <v>50</v>
      </c>
      <c r="AB12" s="40" t="s">
        <v>51</v>
      </c>
      <c r="AC12" s="40" t="s">
        <v>55</v>
      </c>
      <c r="AD12" s="40" t="s">
        <v>53</v>
      </c>
      <c r="AE12" s="40" t="s">
        <v>54</v>
      </c>
      <c r="AF12" s="40" t="s">
        <v>48</v>
      </c>
      <c r="AG12" s="40" t="s">
        <v>49</v>
      </c>
      <c r="AH12" s="40" t="s">
        <v>50</v>
      </c>
      <c r="AI12" s="40" t="s">
        <v>51</v>
      </c>
      <c r="AJ12" s="40" t="s">
        <v>52</v>
      </c>
      <c r="AK12" s="40" t="s">
        <v>53</v>
      </c>
      <c r="AL12" s="40" t="s">
        <v>54</v>
      </c>
      <c r="AM12" s="40" t="s">
        <v>48</v>
      </c>
      <c r="AN12" s="40" t="s">
        <v>49</v>
      </c>
      <c r="AO12" s="40" t="s">
        <v>50</v>
      </c>
      <c r="AP12" s="40" t="s">
        <v>51</v>
      </c>
      <c r="AQ12" s="40" t="s">
        <v>55</v>
      </c>
      <c r="AR12" s="40" t="s">
        <v>53</v>
      </c>
      <c r="AS12" s="40" t="s">
        <v>54</v>
      </c>
      <c r="AT12" s="40" t="s">
        <v>48</v>
      </c>
      <c r="AU12" s="40" t="s">
        <v>49</v>
      </c>
      <c r="AV12" s="40" t="s">
        <v>50</v>
      </c>
      <c r="AW12" s="40" t="s">
        <v>51</v>
      </c>
      <c r="AX12" s="40" t="s">
        <v>52</v>
      </c>
      <c r="AY12" s="40" t="s">
        <v>53</v>
      </c>
      <c r="AZ12" s="40" t="s">
        <v>54</v>
      </c>
      <c r="BA12" s="40" t="s">
        <v>48</v>
      </c>
      <c r="BB12" s="40" t="s">
        <v>49</v>
      </c>
      <c r="BC12" s="40" t="s">
        <v>50</v>
      </c>
      <c r="BD12" s="40" t="s">
        <v>51</v>
      </c>
      <c r="BE12" s="40" t="s">
        <v>55</v>
      </c>
      <c r="BF12" s="40" t="s">
        <v>53</v>
      </c>
      <c r="BG12" s="40" t="s">
        <v>54</v>
      </c>
      <c r="BH12" s="40" t="s">
        <v>48</v>
      </c>
      <c r="BI12" s="40" t="s">
        <v>49</v>
      </c>
      <c r="BJ12" s="40" t="s">
        <v>50</v>
      </c>
      <c r="BK12" s="40" t="s">
        <v>51</v>
      </c>
      <c r="BL12" s="40" t="s">
        <v>52</v>
      </c>
      <c r="BM12" s="40" t="s">
        <v>53</v>
      </c>
      <c r="BN12" s="40" t="s">
        <v>54</v>
      </c>
      <c r="BO12" s="40" t="s">
        <v>48</v>
      </c>
      <c r="BP12" s="40" t="s">
        <v>49</v>
      </c>
      <c r="BQ12" s="40" t="s">
        <v>50</v>
      </c>
      <c r="BR12" s="40" t="s">
        <v>51</v>
      </c>
      <c r="BS12" s="40" t="s">
        <v>55</v>
      </c>
      <c r="BT12" s="40" t="s">
        <v>53</v>
      </c>
      <c r="BU12" s="40" t="s">
        <v>54</v>
      </c>
      <c r="BV12" s="40" t="s">
        <v>48</v>
      </c>
      <c r="BW12" s="40" t="s">
        <v>49</v>
      </c>
      <c r="BX12" s="40" t="s">
        <v>50</v>
      </c>
      <c r="BY12" s="40" t="s">
        <v>51</v>
      </c>
      <c r="BZ12" s="40" t="s">
        <v>52</v>
      </c>
      <c r="CA12" s="40" t="s">
        <v>53</v>
      </c>
      <c r="CB12" s="40" t="s">
        <v>54</v>
      </c>
      <c r="CC12" s="40" t="s">
        <v>48</v>
      </c>
      <c r="CD12" s="40" t="s">
        <v>49</v>
      </c>
      <c r="CE12" s="40" t="s">
        <v>50</v>
      </c>
      <c r="CF12" s="40" t="s">
        <v>51</v>
      </c>
      <c r="CG12" s="40" t="s">
        <v>55</v>
      </c>
      <c r="CH12" s="40" t="s">
        <v>53</v>
      </c>
      <c r="CI12" s="40" t="s">
        <v>54</v>
      </c>
      <c r="CJ12" s="40" t="s">
        <v>48</v>
      </c>
      <c r="CK12" s="40" t="s">
        <v>49</v>
      </c>
      <c r="CL12" s="40" t="s">
        <v>50</v>
      </c>
      <c r="CM12" s="40" t="s">
        <v>51</v>
      </c>
      <c r="CN12" s="40" t="s">
        <v>52</v>
      </c>
      <c r="CO12" s="40" t="s">
        <v>53</v>
      </c>
      <c r="CP12" s="40" t="s">
        <v>54</v>
      </c>
      <c r="CQ12" s="40" t="s">
        <v>48</v>
      </c>
      <c r="CR12" s="40" t="s">
        <v>49</v>
      </c>
      <c r="CS12" s="40" t="s">
        <v>50</v>
      </c>
      <c r="CT12" s="40" t="s">
        <v>51</v>
      </c>
      <c r="CU12" s="40" t="s">
        <v>55</v>
      </c>
      <c r="CV12" s="40" t="s">
        <v>53</v>
      </c>
      <c r="CW12" s="40" t="s">
        <v>54</v>
      </c>
      <c r="CX12" s="40" t="s">
        <v>48</v>
      </c>
      <c r="CY12" s="40" t="s">
        <v>49</v>
      </c>
      <c r="CZ12" s="40" t="s">
        <v>50</v>
      </c>
      <c r="DA12" s="40" t="s">
        <v>51</v>
      </c>
      <c r="DB12" s="40" t="s">
        <v>52</v>
      </c>
      <c r="DC12" s="40" t="s">
        <v>53</v>
      </c>
      <c r="DD12" s="40" t="s">
        <v>54</v>
      </c>
      <c r="DE12" s="40" t="s">
        <v>48</v>
      </c>
      <c r="DF12" s="40" t="s">
        <v>49</v>
      </c>
      <c r="DG12" s="40" t="s">
        <v>50</v>
      </c>
      <c r="DH12" s="40" t="s">
        <v>51</v>
      </c>
      <c r="DI12" s="40" t="s">
        <v>55</v>
      </c>
      <c r="DJ12" s="40" t="s">
        <v>53</v>
      </c>
      <c r="DK12" s="40" t="s">
        <v>54</v>
      </c>
      <c r="DL12" s="40" t="s">
        <v>48</v>
      </c>
      <c r="DM12" s="40" t="s">
        <v>49</v>
      </c>
      <c r="DN12" s="40" t="s">
        <v>50</v>
      </c>
      <c r="DO12" s="40" t="s">
        <v>51</v>
      </c>
      <c r="DP12" s="40" t="s">
        <v>52</v>
      </c>
      <c r="DQ12" s="40" t="s">
        <v>53</v>
      </c>
      <c r="DR12" s="40" t="s">
        <v>54</v>
      </c>
      <c r="DS12" s="40" t="s">
        <v>48</v>
      </c>
      <c r="DT12" s="40" t="s">
        <v>49</v>
      </c>
      <c r="DU12" s="40" t="s">
        <v>50</v>
      </c>
      <c r="DV12" s="40" t="s">
        <v>51</v>
      </c>
      <c r="DW12" s="40" t="s">
        <v>55</v>
      </c>
      <c r="DX12" s="40" t="s">
        <v>53</v>
      </c>
      <c r="DY12" s="40" t="s">
        <v>54</v>
      </c>
      <c r="DZ12" s="40" t="s">
        <v>48</v>
      </c>
      <c r="EA12" s="40" t="s">
        <v>49</v>
      </c>
      <c r="EB12" s="40" t="s">
        <v>50</v>
      </c>
      <c r="EC12" s="40" t="s">
        <v>51</v>
      </c>
      <c r="ED12" s="40" t="s">
        <v>52</v>
      </c>
      <c r="EE12" s="40" t="s">
        <v>53</v>
      </c>
      <c r="EF12" s="40" t="s">
        <v>54</v>
      </c>
      <c r="EG12" s="40" t="s">
        <v>48</v>
      </c>
      <c r="EH12" s="40" t="s">
        <v>49</v>
      </c>
      <c r="EI12" s="40" t="s">
        <v>50</v>
      </c>
      <c r="EJ12" s="40" t="s">
        <v>51</v>
      </c>
      <c r="EK12" s="40" t="s">
        <v>55</v>
      </c>
      <c r="EL12" s="40" t="s">
        <v>53</v>
      </c>
      <c r="EM12" s="40" t="s">
        <v>54</v>
      </c>
      <c r="EN12" s="40" t="s">
        <v>48</v>
      </c>
      <c r="EO12" s="40" t="s">
        <v>49</v>
      </c>
      <c r="EP12" s="40" t="s">
        <v>50</v>
      </c>
      <c r="EQ12" s="40" t="s">
        <v>51</v>
      </c>
      <c r="ER12" s="40" t="s">
        <v>52</v>
      </c>
      <c r="ES12" s="40" t="s">
        <v>53</v>
      </c>
      <c r="ET12" s="40" t="s">
        <v>54</v>
      </c>
      <c r="EU12" s="40" t="s">
        <v>48</v>
      </c>
      <c r="EV12" s="40" t="s">
        <v>49</v>
      </c>
      <c r="EW12" s="40" t="s">
        <v>50</v>
      </c>
      <c r="EX12" s="40" t="s">
        <v>51</v>
      </c>
      <c r="EY12" s="40" t="s">
        <v>55</v>
      </c>
      <c r="EZ12" s="40" t="s">
        <v>53</v>
      </c>
      <c r="FA12" s="40" t="s">
        <v>54</v>
      </c>
      <c r="FB12" s="40" t="s">
        <v>48</v>
      </c>
      <c r="FC12" s="40" t="s">
        <v>49</v>
      </c>
      <c r="FD12" s="40" t="s">
        <v>50</v>
      </c>
      <c r="FE12" s="40" t="s">
        <v>51</v>
      </c>
      <c r="FF12" s="40" t="s">
        <v>52</v>
      </c>
      <c r="FG12" s="40" t="s">
        <v>53</v>
      </c>
      <c r="FH12" s="40" t="s">
        <v>54</v>
      </c>
      <c r="FI12" s="40" t="s">
        <v>48</v>
      </c>
      <c r="FJ12" s="40" t="s">
        <v>49</v>
      </c>
      <c r="FK12" s="40" t="s">
        <v>50</v>
      </c>
      <c r="FL12" s="40" t="s">
        <v>51</v>
      </c>
      <c r="FM12" s="40" t="s">
        <v>55</v>
      </c>
      <c r="FN12" s="40" t="s">
        <v>53</v>
      </c>
      <c r="FO12" s="40" t="s">
        <v>54</v>
      </c>
    </row>
    <row r="13" spans="4:171" s="42" customFormat="1" ht="14.25">
      <c r="D13" s="40">
        <v>5</v>
      </c>
      <c r="E13" s="60">
        <v>6</v>
      </c>
      <c r="F13" s="40">
        <v>7</v>
      </c>
      <c r="G13" s="60">
        <v>8</v>
      </c>
      <c r="H13" s="60">
        <v>9</v>
      </c>
      <c r="I13" s="40">
        <v>10</v>
      </c>
      <c r="J13" s="40">
        <v>11</v>
      </c>
      <c r="K13" s="40">
        <v>12</v>
      </c>
      <c r="L13" s="60">
        <v>13</v>
      </c>
      <c r="M13" s="40">
        <v>14</v>
      </c>
      <c r="N13" s="60">
        <v>15</v>
      </c>
      <c r="O13" s="60">
        <v>16</v>
      </c>
      <c r="P13" s="40">
        <v>17</v>
      </c>
      <c r="Q13" s="40">
        <v>18</v>
      </c>
      <c r="R13" s="40">
        <v>19</v>
      </c>
      <c r="S13" s="60">
        <v>20</v>
      </c>
      <c r="T13" s="40">
        <v>21</v>
      </c>
      <c r="U13" s="60">
        <v>22</v>
      </c>
      <c r="V13" s="60">
        <v>23</v>
      </c>
      <c r="W13" s="40">
        <v>24</v>
      </c>
      <c r="X13" s="40">
        <v>25</v>
      </c>
      <c r="Y13" s="40">
        <v>26</v>
      </c>
      <c r="Z13" s="60">
        <v>27</v>
      </c>
      <c r="AA13" s="40">
        <v>28</v>
      </c>
      <c r="AB13" s="60">
        <v>29</v>
      </c>
      <c r="AC13" s="60">
        <v>30</v>
      </c>
      <c r="AD13" s="40">
        <v>31</v>
      </c>
      <c r="AE13" s="40">
        <v>1</v>
      </c>
      <c r="AF13" s="40">
        <v>2</v>
      </c>
      <c r="AG13" s="60">
        <v>3</v>
      </c>
      <c r="AH13" s="40">
        <v>4</v>
      </c>
      <c r="AI13" s="60">
        <v>5</v>
      </c>
      <c r="AJ13" s="60">
        <v>6</v>
      </c>
      <c r="AK13" s="40">
        <v>7</v>
      </c>
      <c r="AL13" s="40">
        <v>8</v>
      </c>
      <c r="AM13" s="40">
        <v>9</v>
      </c>
      <c r="AN13" s="60">
        <v>10</v>
      </c>
      <c r="AO13" s="40">
        <v>11</v>
      </c>
      <c r="AP13" s="60">
        <v>12</v>
      </c>
      <c r="AQ13" s="60">
        <v>13</v>
      </c>
      <c r="AR13" s="40">
        <v>14</v>
      </c>
      <c r="AS13" s="40">
        <v>15</v>
      </c>
      <c r="AT13" s="40">
        <v>16</v>
      </c>
      <c r="AU13" s="60">
        <v>17</v>
      </c>
      <c r="AV13" s="40">
        <v>18</v>
      </c>
      <c r="AW13" s="60">
        <v>19</v>
      </c>
      <c r="AX13" s="60">
        <v>20</v>
      </c>
      <c r="AY13" s="40">
        <v>21</v>
      </c>
      <c r="AZ13" s="40">
        <v>22</v>
      </c>
      <c r="BA13" s="40">
        <v>23</v>
      </c>
      <c r="BB13" s="60">
        <v>24</v>
      </c>
      <c r="BC13" s="40">
        <v>25</v>
      </c>
      <c r="BD13" s="60">
        <v>26</v>
      </c>
      <c r="BE13" s="60">
        <v>27</v>
      </c>
      <c r="BF13" s="40">
        <v>28</v>
      </c>
      <c r="BG13" s="40">
        <v>29</v>
      </c>
      <c r="BH13" s="40">
        <v>30</v>
      </c>
      <c r="BI13" s="60">
        <v>1</v>
      </c>
      <c r="BJ13" s="40">
        <v>2</v>
      </c>
      <c r="BK13" s="60">
        <v>3</v>
      </c>
      <c r="BL13" s="60">
        <v>4</v>
      </c>
      <c r="BM13" s="40">
        <v>5</v>
      </c>
      <c r="BN13" s="40">
        <v>6</v>
      </c>
      <c r="BO13" s="40">
        <v>7</v>
      </c>
      <c r="BP13" s="60">
        <v>8</v>
      </c>
      <c r="BQ13" s="40">
        <v>9</v>
      </c>
      <c r="BR13" s="60">
        <v>10</v>
      </c>
      <c r="BS13" s="60">
        <v>11</v>
      </c>
      <c r="BT13" s="40">
        <v>12</v>
      </c>
      <c r="BU13" s="40">
        <v>13</v>
      </c>
      <c r="BV13" s="40">
        <v>14</v>
      </c>
      <c r="BW13" s="60">
        <v>15</v>
      </c>
      <c r="BX13" s="40">
        <v>16</v>
      </c>
      <c r="BY13" s="60">
        <v>17</v>
      </c>
      <c r="BZ13" s="60">
        <v>18</v>
      </c>
      <c r="CA13" s="40">
        <v>19</v>
      </c>
      <c r="CB13" s="40">
        <v>20</v>
      </c>
      <c r="CC13" s="40">
        <v>21</v>
      </c>
      <c r="CD13" s="60">
        <v>22</v>
      </c>
      <c r="CE13" s="40">
        <v>23</v>
      </c>
      <c r="CF13" s="60">
        <v>24</v>
      </c>
      <c r="CG13" s="60">
        <v>25</v>
      </c>
      <c r="CH13" s="40">
        <v>26</v>
      </c>
      <c r="CI13" s="40">
        <v>27</v>
      </c>
      <c r="CJ13" s="40">
        <v>28</v>
      </c>
      <c r="CK13" s="60">
        <v>29</v>
      </c>
      <c r="CL13" s="40">
        <v>30</v>
      </c>
      <c r="CM13" s="60">
        <v>31</v>
      </c>
      <c r="CN13" s="60">
        <v>1</v>
      </c>
      <c r="CO13" s="40">
        <v>2</v>
      </c>
      <c r="CP13" s="40">
        <v>3</v>
      </c>
      <c r="CQ13" s="40">
        <v>4</v>
      </c>
      <c r="CR13" s="60">
        <v>5</v>
      </c>
      <c r="CS13" s="40">
        <v>6</v>
      </c>
      <c r="CT13" s="60">
        <v>7</v>
      </c>
      <c r="CU13" s="60">
        <v>8</v>
      </c>
      <c r="CV13" s="40">
        <v>9</v>
      </c>
      <c r="CW13" s="40">
        <v>10</v>
      </c>
      <c r="CX13" s="40">
        <v>11</v>
      </c>
      <c r="CY13" s="60">
        <v>12</v>
      </c>
      <c r="CZ13" s="40">
        <v>13</v>
      </c>
      <c r="DA13" s="60">
        <v>14</v>
      </c>
      <c r="DB13" s="60">
        <v>15</v>
      </c>
      <c r="DC13" s="40">
        <v>16</v>
      </c>
      <c r="DD13" s="40">
        <v>17</v>
      </c>
      <c r="DE13" s="40">
        <v>18</v>
      </c>
      <c r="DF13" s="60">
        <v>19</v>
      </c>
      <c r="DG13" s="40">
        <v>20</v>
      </c>
      <c r="DH13" s="60">
        <v>21</v>
      </c>
      <c r="DI13" s="60">
        <v>22</v>
      </c>
      <c r="DJ13" s="40">
        <v>23</v>
      </c>
      <c r="DK13" s="40">
        <v>24</v>
      </c>
      <c r="DL13" s="40">
        <v>25</v>
      </c>
      <c r="DM13" s="60">
        <v>26</v>
      </c>
      <c r="DN13" s="40">
        <v>27</v>
      </c>
      <c r="DO13" s="60">
        <v>28</v>
      </c>
      <c r="DP13" s="60">
        <v>29</v>
      </c>
      <c r="DQ13" s="40">
        <v>30</v>
      </c>
      <c r="DR13" s="40">
        <v>31</v>
      </c>
      <c r="DS13" s="40">
        <v>1</v>
      </c>
      <c r="DT13" s="60">
        <v>2</v>
      </c>
      <c r="DU13" s="40">
        <v>3</v>
      </c>
      <c r="DV13" s="60">
        <v>4</v>
      </c>
      <c r="DW13" s="60">
        <v>5</v>
      </c>
      <c r="DX13" s="40">
        <v>6</v>
      </c>
      <c r="DY13" s="40">
        <v>7</v>
      </c>
      <c r="DZ13" s="40">
        <v>8</v>
      </c>
      <c r="EA13" s="60">
        <v>9</v>
      </c>
      <c r="EB13" s="40">
        <v>10</v>
      </c>
      <c r="EC13" s="60">
        <v>11</v>
      </c>
      <c r="ED13" s="60">
        <v>12</v>
      </c>
      <c r="EE13" s="40">
        <v>13</v>
      </c>
      <c r="EF13" s="40">
        <v>14</v>
      </c>
      <c r="EG13" s="40">
        <v>15</v>
      </c>
      <c r="EH13" s="60">
        <v>16</v>
      </c>
      <c r="EI13" s="40">
        <v>17</v>
      </c>
      <c r="EJ13" s="60">
        <v>18</v>
      </c>
      <c r="EK13" s="60">
        <v>19</v>
      </c>
      <c r="EL13" s="40">
        <v>20</v>
      </c>
      <c r="EM13" s="40">
        <v>21</v>
      </c>
      <c r="EN13" s="40">
        <v>22</v>
      </c>
      <c r="EO13" s="60">
        <v>23</v>
      </c>
      <c r="EP13" s="40">
        <v>24</v>
      </c>
      <c r="EQ13" s="60">
        <v>25</v>
      </c>
      <c r="ER13" s="60">
        <v>26</v>
      </c>
      <c r="ES13" s="40">
        <v>27</v>
      </c>
      <c r="ET13" s="40">
        <v>28</v>
      </c>
      <c r="EU13" s="40">
        <v>1</v>
      </c>
      <c r="EV13" s="60">
        <v>2</v>
      </c>
      <c r="EW13" s="40">
        <v>3</v>
      </c>
      <c r="EX13" s="60">
        <v>4</v>
      </c>
      <c r="EY13" s="60">
        <v>5</v>
      </c>
      <c r="EZ13" s="40">
        <v>6</v>
      </c>
      <c r="FA13" s="40">
        <v>7</v>
      </c>
      <c r="FB13" s="40">
        <v>8</v>
      </c>
      <c r="FC13" s="60">
        <v>9</v>
      </c>
      <c r="FD13" s="40">
        <v>10</v>
      </c>
      <c r="FE13" s="60">
        <v>11</v>
      </c>
      <c r="FF13" s="60">
        <v>12</v>
      </c>
      <c r="FG13" s="40">
        <v>13</v>
      </c>
      <c r="FH13" s="40">
        <v>14</v>
      </c>
      <c r="FI13" s="40">
        <v>15</v>
      </c>
      <c r="FJ13" s="60">
        <v>16</v>
      </c>
      <c r="FK13" s="40">
        <v>17</v>
      </c>
      <c r="FL13" s="60">
        <v>18</v>
      </c>
      <c r="FM13" s="60">
        <v>19</v>
      </c>
      <c r="FN13" s="40">
        <v>20</v>
      </c>
      <c r="FO13" s="40">
        <v>21</v>
      </c>
    </row>
    <row r="14" spans="1:256" s="40" customFormat="1" ht="15" customHeight="1">
      <c r="A14" s="2"/>
      <c r="B14" s="2"/>
      <c r="C14" s="44"/>
      <c r="E14" s="77" t="s">
        <v>23</v>
      </c>
      <c r="G14" s="77" t="s">
        <v>22</v>
      </c>
      <c r="H14" s="77" t="s">
        <v>24</v>
      </c>
      <c r="L14" s="77" t="s">
        <v>21</v>
      </c>
      <c r="N14" s="77" t="s">
        <v>26</v>
      </c>
      <c r="O14" s="77" t="s">
        <v>25</v>
      </c>
      <c r="S14" s="77" t="s">
        <v>20</v>
      </c>
      <c r="U14" s="77" t="s">
        <v>27</v>
      </c>
      <c r="V14" s="77" t="s">
        <v>28</v>
      </c>
      <c r="Z14" s="77" t="s">
        <v>29</v>
      </c>
      <c r="AB14" s="77" t="s">
        <v>30</v>
      </c>
      <c r="AC14" s="77" t="s">
        <v>31</v>
      </c>
      <c r="AG14" s="77" t="s">
        <v>22</v>
      </c>
      <c r="AI14" s="77" t="s">
        <v>24</v>
      </c>
      <c r="AJ14" s="77" t="s">
        <v>21</v>
      </c>
      <c r="AN14" s="77" t="s">
        <v>26</v>
      </c>
      <c r="AP14" s="77" t="s">
        <v>25</v>
      </c>
      <c r="AQ14" s="77" t="s">
        <v>20</v>
      </c>
      <c r="AU14" s="77" t="s">
        <v>27</v>
      </c>
      <c r="AW14" s="77" t="s">
        <v>28</v>
      </c>
      <c r="AX14" s="77" t="s">
        <v>29</v>
      </c>
      <c r="BB14" s="77" t="s">
        <v>30</v>
      </c>
      <c r="BD14" s="77" t="s">
        <v>31</v>
      </c>
      <c r="BE14" s="77" t="s">
        <v>23</v>
      </c>
      <c r="BI14" s="77" t="s">
        <v>24</v>
      </c>
      <c r="BK14" s="77" t="s">
        <v>21</v>
      </c>
      <c r="BL14" s="77" t="s">
        <v>26</v>
      </c>
      <c r="BP14" s="77" t="s">
        <v>25</v>
      </c>
      <c r="BR14" s="77" t="s">
        <v>20</v>
      </c>
      <c r="BS14" s="77" t="s">
        <v>27</v>
      </c>
      <c r="BW14" s="77" t="s">
        <v>28</v>
      </c>
      <c r="BY14" s="77" t="s">
        <v>29</v>
      </c>
      <c r="BZ14" s="77" t="s">
        <v>30</v>
      </c>
      <c r="CD14" s="77" t="s">
        <v>31</v>
      </c>
      <c r="CF14" s="77" t="s">
        <v>23</v>
      </c>
      <c r="CG14" s="77" t="s">
        <v>22</v>
      </c>
      <c r="CK14" s="77" t="s">
        <v>21</v>
      </c>
      <c r="CM14" s="77" t="s">
        <v>26</v>
      </c>
      <c r="CN14" s="77" t="s">
        <v>25</v>
      </c>
      <c r="CR14" s="77" t="s">
        <v>20</v>
      </c>
      <c r="CT14" s="77" t="s">
        <v>27</v>
      </c>
      <c r="CU14" s="77" t="s">
        <v>28</v>
      </c>
      <c r="CY14" s="77" t="s">
        <v>29</v>
      </c>
      <c r="DA14" s="77" t="s">
        <v>30</v>
      </c>
      <c r="DB14" s="77" t="s">
        <v>31</v>
      </c>
      <c r="DF14" s="77" t="s">
        <v>23</v>
      </c>
      <c r="DH14" s="77" t="s">
        <v>22</v>
      </c>
      <c r="DI14" s="77" t="s">
        <v>24</v>
      </c>
      <c r="DM14" s="77" t="s">
        <v>26</v>
      </c>
      <c r="DO14" s="77" t="s">
        <v>25</v>
      </c>
      <c r="DP14" s="77" t="s">
        <v>20</v>
      </c>
      <c r="DT14" s="77" t="s">
        <v>27</v>
      </c>
      <c r="DV14" s="77" t="s">
        <v>28</v>
      </c>
      <c r="DW14" s="77" t="s">
        <v>29</v>
      </c>
      <c r="EA14" s="77" t="s">
        <v>30</v>
      </c>
      <c r="EC14" s="77" t="s">
        <v>31</v>
      </c>
      <c r="ED14" s="77" t="s">
        <v>23</v>
      </c>
      <c r="EH14" s="77" t="s">
        <v>22</v>
      </c>
      <c r="EJ14" s="77" t="s">
        <v>24</v>
      </c>
      <c r="EK14" s="77" t="s">
        <v>21</v>
      </c>
      <c r="EO14" s="77" t="s">
        <v>25</v>
      </c>
      <c r="EQ14" s="77" t="s">
        <v>20</v>
      </c>
      <c r="ER14" s="77" t="s">
        <v>27</v>
      </c>
      <c r="EV14" s="77" t="s">
        <v>28</v>
      </c>
      <c r="EX14" s="77" t="s">
        <v>29</v>
      </c>
      <c r="EY14" s="77" t="s">
        <v>30</v>
      </c>
      <c r="FC14" s="77" t="s">
        <v>31</v>
      </c>
      <c r="FE14" s="77" t="s">
        <v>23</v>
      </c>
      <c r="FF14" s="77" t="s">
        <v>22</v>
      </c>
      <c r="FJ14" s="77" t="s">
        <v>24</v>
      </c>
      <c r="FL14" s="77" t="s">
        <v>21</v>
      </c>
      <c r="FM14" s="77" t="s">
        <v>26</v>
      </c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171" ht="13.5" customHeight="1">
      <c r="A15" s="39" t="s">
        <v>71</v>
      </c>
      <c r="B15" s="19">
        <f>COUNTIF(D15:FO27,"PT")</f>
        <v>72</v>
      </c>
      <c r="D15" s="64" t="s">
        <v>20</v>
      </c>
      <c r="E15" s="78"/>
      <c r="F15" s="41" t="s">
        <v>21</v>
      </c>
      <c r="G15" s="78"/>
      <c r="H15" s="78"/>
      <c r="I15" s="64" t="s">
        <v>20</v>
      </c>
      <c r="J15" s="43" t="s">
        <v>22</v>
      </c>
      <c r="K15" s="43" t="s">
        <v>22</v>
      </c>
      <c r="L15" s="78"/>
      <c r="M15" s="45" t="s">
        <v>56</v>
      </c>
      <c r="N15" s="78"/>
      <c r="O15" s="78"/>
      <c r="P15" s="41" t="s">
        <v>21</v>
      </c>
      <c r="Q15" s="45" t="s">
        <v>56</v>
      </c>
      <c r="R15" s="48" t="s">
        <v>24</v>
      </c>
      <c r="S15" s="78"/>
      <c r="T15" s="51" t="s">
        <v>25</v>
      </c>
      <c r="U15" s="78"/>
      <c r="V15" s="78"/>
      <c r="W15" s="43" t="s">
        <v>22</v>
      </c>
      <c r="X15" s="48" t="s">
        <v>24</v>
      </c>
      <c r="Y15" s="52" t="s">
        <v>26</v>
      </c>
      <c r="Z15" s="78"/>
      <c r="AA15" s="65" t="s">
        <v>27</v>
      </c>
      <c r="AB15" s="78"/>
      <c r="AC15" s="78"/>
      <c r="AD15" s="45" t="s">
        <v>56</v>
      </c>
      <c r="AE15" s="51" t="s">
        <v>25</v>
      </c>
      <c r="AF15" s="79" t="s">
        <v>28</v>
      </c>
      <c r="AG15" s="78"/>
      <c r="AH15" s="55" t="s">
        <v>29</v>
      </c>
      <c r="AI15" s="78"/>
      <c r="AJ15" s="78"/>
      <c r="AK15" s="48" t="s">
        <v>24</v>
      </c>
      <c r="AL15" s="52" t="s">
        <v>26</v>
      </c>
      <c r="AM15" s="80" t="s">
        <v>30</v>
      </c>
      <c r="AN15" s="78"/>
      <c r="AO15" s="57" t="s">
        <v>31</v>
      </c>
      <c r="AP15" s="78"/>
      <c r="AQ15" s="78"/>
      <c r="AR15" s="51" t="s">
        <v>25</v>
      </c>
      <c r="AS15" s="65" t="s">
        <v>27</v>
      </c>
      <c r="AT15" s="64" t="s">
        <v>20</v>
      </c>
      <c r="AU15" s="78"/>
      <c r="AV15" s="41" t="s">
        <v>21</v>
      </c>
      <c r="AW15" s="78"/>
      <c r="AX15" s="78"/>
      <c r="AY15" s="52" t="s">
        <v>26</v>
      </c>
      <c r="AZ15" s="79" t="s">
        <v>28</v>
      </c>
      <c r="BA15" s="43" t="s">
        <v>22</v>
      </c>
      <c r="BB15" s="78"/>
      <c r="BC15" s="45" t="s">
        <v>56</v>
      </c>
      <c r="BD15" s="78"/>
      <c r="BE15" s="78"/>
      <c r="BF15" s="65" t="s">
        <v>27</v>
      </c>
      <c r="BG15" s="55" t="s">
        <v>29</v>
      </c>
      <c r="BH15" s="48" t="s">
        <v>24</v>
      </c>
      <c r="BI15" s="78"/>
      <c r="BJ15" s="51" t="s">
        <v>25</v>
      </c>
      <c r="BK15" s="78"/>
      <c r="BL15" s="78"/>
      <c r="BM15" s="79" t="s">
        <v>28</v>
      </c>
      <c r="BN15" s="80" t="s">
        <v>30</v>
      </c>
      <c r="BO15" s="52" t="s">
        <v>26</v>
      </c>
      <c r="BP15" s="78"/>
      <c r="BQ15" s="65" t="s">
        <v>27</v>
      </c>
      <c r="BR15" s="78"/>
      <c r="BS15" s="78"/>
      <c r="BT15" s="55" t="s">
        <v>29</v>
      </c>
      <c r="BU15" s="57" t="s">
        <v>31</v>
      </c>
      <c r="BV15" s="79" t="s">
        <v>28</v>
      </c>
      <c r="BW15" s="78"/>
      <c r="BX15" s="55" t="s">
        <v>29</v>
      </c>
      <c r="BY15" s="78"/>
      <c r="BZ15" s="78"/>
      <c r="CA15" s="80" t="s">
        <v>30</v>
      </c>
      <c r="CB15" s="64" t="s">
        <v>20</v>
      </c>
      <c r="CC15" s="80" t="s">
        <v>30</v>
      </c>
      <c r="CD15" s="78"/>
      <c r="CE15" s="57" t="s">
        <v>31</v>
      </c>
      <c r="CF15" s="78"/>
      <c r="CG15" s="78"/>
      <c r="CH15" s="57" t="s">
        <v>31</v>
      </c>
      <c r="CI15" s="41" t="s">
        <v>21</v>
      </c>
      <c r="CJ15" s="64" t="s">
        <v>20</v>
      </c>
      <c r="CK15" s="78"/>
      <c r="CL15" s="41" t="s">
        <v>21</v>
      </c>
      <c r="CM15" s="78"/>
      <c r="CN15" s="78"/>
      <c r="CO15" s="64" t="s">
        <v>20</v>
      </c>
      <c r="CP15" s="43" t="s">
        <v>22</v>
      </c>
      <c r="CQ15" s="43" t="s">
        <v>22</v>
      </c>
      <c r="CR15" s="78"/>
      <c r="CS15" s="45" t="s">
        <v>56</v>
      </c>
      <c r="CT15" s="78"/>
      <c r="CU15" s="78"/>
      <c r="CV15" s="41" t="s">
        <v>21</v>
      </c>
      <c r="CW15" s="45" t="s">
        <v>56</v>
      </c>
      <c r="CX15" s="48" t="s">
        <v>24</v>
      </c>
      <c r="CY15" s="78"/>
      <c r="CZ15" s="51" t="s">
        <v>25</v>
      </c>
      <c r="DA15" s="78"/>
      <c r="DB15" s="78"/>
      <c r="DC15" s="43" t="s">
        <v>22</v>
      </c>
      <c r="DD15" s="48" t="s">
        <v>24</v>
      </c>
      <c r="DE15" s="52" t="s">
        <v>26</v>
      </c>
      <c r="DF15" s="78"/>
      <c r="DG15" s="65" t="s">
        <v>27</v>
      </c>
      <c r="DH15" s="78"/>
      <c r="DI15" s="78"/>
      <c r="DJ15" s="45" t="s">
        <v>56</v>
      </c>
      <c r="DK15" s="51" t="s">
        <v>25</v>
      </c>
      <c r="DL15" s="79" t="s">
        <v>28</v>
      </c>
      <c r="DM15" s="78"/>
      <c r="DN15" s="55" t="s">
        <v>29</v>
      </c>
      <c r="DO15" s="78"/>
      <c r="DP15" s="78"/>
      <c r="DQ15" s="48" t="s">
        <v>24</v>
      </c>
      <c r="DR15" s="52" t="s">
        <v>26</v>
      </c>
      <c r="DS15" s="80" t="s">
        <v>30</v>
      </c>
      <c r="DT15" s="78"/>
      <c r="DU15" s="57" t="s">
        <v>31</v>
      </c>
      <c r="DV15" s="78"/>
      <c r="DW15" s="78"/>
      <c r="DX15" s="51" t="s">
        <v>25</v>
      </c>
      <c r="DY15" s="65" t="s">
        <v>27</v>
      </c>
      <c r="DZ15" s="64" t="s">
        <v>20</v>
      </c>
      <c r="EA15" s="78"/>
      <c r="EB15" s="41" t="s">
        <v>21</v>
      </c>
      <c r="EC15" s="78"/>
      <c r="ED15" s="78"/>
      <c r="EE15" s="52" t="s">
        <v>26</v>
      </c>
      <c r="EF15" s="79" t="s">
        <v>28</v>
      </c>
      <c r="EG15" s="43" t="s">
        <v>22</v>
      </c>
      <c r="EH15" s="78"/>
      <c r="EI15" s="45" t="s">
        <v>56</v>
      </c>
      <c r="EJ15" s="78"/>
      <c r="EK15" s="78"/>
      <c r="EL15" s="65" t="s">
        <v>27</v>
      </c>
      <c r="EM15" s="55" t="s">
        <v>29</v>
      </c>
      <c r="EN15" s="48" t="s">
        <v>24</v>
      </c>
      <c r="EO15" s="78"/>
      <c r="EP15" s="51" t="s">
        <v>25</v>
      </c>
      <c r="EQ15" s="78"/>
      <c r="ER15" s="78"/>
      <c r="ES15" s="79" t="s">
        <v>28</v>
      </c>
      <c r="ET15" s="80" t="s">
        <v>30</v>
      </c>
      <c r="EU15" s="52" t="s">
        <v>26</v>
      </c>
      <c r="EV15" s="78"/>
      <c r="EW15" s="65" t="s">
        <v>27</v>
      </c>
      <c r="EX15" s="78"/>
      <c r="EY15" s="78"/>
      <c r="EZ15" s="55" t="s">
        <v>29</v>
      </c>
      <c r="FA15" s="57" t="s">
        <v>31</v>
      </c>
      <c r="FB15" s="79" t="s">
        <v>28</v>
      </c>
      <c r="FC15" s="78"/>
      <c r="FD15" s="55" t="s">
        <v>29</v>
      </c>
      <c r="FE15" s="78"/>
      <c r="FF15" s="78"/>
      <c r="FG15" s="80" t="s">
        <v>30</v>
      </c>
      <c r="FH15" s="64" t="s">
        <v>20</v>
      </c>
      <c r="FI15" s="80" t="s">
        <v>30</v>
      </c>
      <c r="FJ15" s="78"/>
      <c r="FK15" s="57" t="s">
        <v>31</v>
      </c>
      <c r="FL15" s="78"/>
      <c r="FM15" s="78"/>
      <c r="FN15" s="57" t="s">
        <v>31</v>
      </c>
      <c r="FO15" s="41" t="s">
        <v>21</v>
      </c>
    </row>
    <row r="16" spans="1:171" ht="14.25" customHeight="1">
      <c r="A16" s="41" t="s">
        <v>21</v>
      </c>
      <c r="B16" s="19">
        <f>COUNTIF(D15:FO27,"PRD")</f>
        <v>72</v>
      </c>
      <c r="D16" s="41" t="s">
        <v>21</v>
      </c>
      <c r="E16" s="78"/>
      <c r="F16" s="43" t="s">
        <v>22</v>
      </c>
      <c r="G16" s="78"/>
      <c r="H16" s="78"/>
      <c r="I16" s="41" t="s">
        <v>21</v>
      </c>
      <c r="J16" s="45" t="s">
        <v>56</v>
      </c>
      <c r="K16" s="45" t="s">
        <v>56</v>
      </c>
      <c r="L16" s="78"/>
      <c r="M16" s="48" t="s">
        <v>24</v>
      </c>
      <c r="N16" s="78"/>
      <c r="O16" s="78"/>
      <c r="P16" s="43" t="s">
        <v>22</v>
      </c>
      <c r="Q16" s="48" t="s">
        <v>24</v>
      </c>
      <c r="R16" s="51" t="s">
        <v>25</v>
      </c>
      <c r="S16" s="78"/>
      <c r="T16" s="52" t="s">
        <v>26</v>
      </c>
      <c r="U16" s="78"/>
      <c r="V16" s="78"/>
      <c r="W16" s="45" t="s">
        <v>56</v>
      </c>
      <c r="X16" s="51" t="s">
        <v>25</v>
      </c>
      <c r="Y16" s="65" t="s">
        <v>27</v>
      </c>
      <c r="Z16" s="78"/>
      <c r="AA16" s="79" t="s">
        <v>28</v>
      </c>
      <c r="AB16" s="78"/>
      <c r="AC16" s="78"/>
      <c r="AD16" s="48" t="s">
        <v>24</v>
      </c>
      <c r="AE16" s="52" t="s">
        <v>26</v>
      </c>
      <c r="AF16" s="55" t="s">
        <v>29</v>
      </c>
      <c r="AG16" s="78"/>
      <c r="AH16" s="80" t="s">
        <v>30</v>
      </c>
      <c r="AI16" s="78"/>
      <c r="AJ16" s="78"/>
      <c r="AK16" s="51" t="s">
        <v>25</v>
      </c>
      <c r="AL16" s="65" t="s">
        <v>27</v>
      </c>
      <c r="AM16" s="57" t="s">
        <v>31</v>
      </c>
      <c r="AN16" s="78"/>
      <c r="AO16" s="64" t="s">
        <v>20</v>
      </c>
      <c r="AP16" s="78"/>
      <c r="AQ16" s="78"/>
      <c r="AR16" s="52" t="s">
        <v>26</v>
      </c>
      <c r="AS16" s="79" t="s">
        <v>28</v>
      </c>
      <c r="AT16" s="41" t="s">
        <v>21</v>
      </c>
      <c r="AU16" s="78"/>
      <c r="AV16" s="43" t="s">
        <v>22</v>
      </c>
      <c r="AW16" s="78"/>
      <c r="AX16" s="78"/>
      <c r="AY16" s="65" t="s">
        <v>27</v>
      </c>
      <c r="AZ16" s="55" t="s">
        <v>29</v>
      </c>
      <c r="BA16" s="45" t="s">
        <v>56</v>
      </c>
      <c r="BB16" s="78"/>
      <c r="BC16" s="48" t="s">
        <v>24</v>
      </c>
      <c r="BD16" s="78"/>
      <c r="BE16" s="78"/>
      <c r="BF16" s="79" t="s">
        <v>28</v>
      </c>
      <c r="BG16" s="80" t="s">
        <v>30</v>
      </c>
      <c r="BH16" s="51" t="s">
        <v>25</v>
      </c>
      <c r="BI16" s="78"/>
      <c r="BJ16" s="52" t="s">
        <v>26</v>
      </c>
      <c r="BK16" s="78"/>
      <c r="BL16" s="78"/>
      <c r="BM16" s="55" t="s">
        <v>29</v>
      </c>
      <c r="BN16" s="57" t="s">
        <v>31</v>
      </c>
      <c r="BO16" s="65" t="s">
        <v>27</v>
      </c>
      <c r="BP16" s="78"/>
      <c r="BQ16" s="79" t="s">
        <v>28</v>
      </c>
      <c r="BR16" s="78"/>
      <c r="BS16" s="78"/>
      <c r="BT16" s="80" t="s">
        <v>30</v>
      </c>
      <c r="BU16" s="64" t="s">
        <v>20</v>
      </c>
      <c r="BV16" s="55" t="s">
        <v>29</v>
      </c>
      <c r="BW16" s="78"/>
      <c r="BX16" s="80" t="s">
        <v>30</v>
      </c>
      <c r="BY16" s="78"/>
      <c r="BZ16" s="78"/>
      <c r="CA16" s="57" t="s">
        <v>31</v>
      </c>
      <c r="CB16" s="41" t="s">
        <v>21</v>
      </c>
      <c r="CC16" s="57" t="s">
        <v>31</v>
      </c>
      <c r="CD16" s="78"/>
      <c r="CE16" s="64" t="s">
        <v>20</v>
      </c>
      <c r="CF16" s="78"/>
      <c r="CG16" s="78"/>
      <c r="CH16" s="64" t="s">
        <v>20</v>
      </c>
      <c r="CI16" s="43" t="s">
        <v>22</v>
      </c>
      <c r="CJ16" s="41" t="s">
        <v>21</v>
      </c>
      <c r="CK16" s="78"/>
      <c r="CL16" s="43" t="s">
        <v>22</v>
      </c>
      <c r="CM16" s="78"/>
      <c r="CN16" s="78"/>
      <c r="CO16" s="41" t="s">
        <v>21</v>
      </c>
      <c r="CP16" s="45" t="s">
        <v>56</v>
      </c>
      <c r="CQ16" s="45" t="s">
        <v>56</v>
      </c>
      <c r="CR16" s="78"/>
      <c r="CS16" s="48" t="s">
        <v>24</v>
      </c>
      <c r="CT16" s="78"/>
      <c r="CU16" s="78"/>
      <c r="CV16" s="43" t="s">
        <v>22</v>
      </c>
      <c r="CW16" s="48" t="s">
        <v>24</v>
      </c>
      <c r="CX16" s="51" t="s">
        <v>25</v>
      </c>
      <c r="CY16" s="78"/>
      <c r="CZ16" s="52" t="s">
        <v>26</v>
      </c>
      <c r="DA16" s="78"/>
      <c r="DB16" s="78"/>
      <c r="DC16" s="45" t="s">
        <v>56</v>
      </c>
      <c r="DD16" s="51" t="s">
        <v>25</v>
      </c>
      <c r="DE16" s="65" t="s">
        <v>27</v>
      </c>
      <c r="DF16" s="78"/>
      <c r="DG16" s="79" t="s">
        <v>28</v>
      </c>
      <c r="DH16" s="78"/>
      <c r="DI16" s="78"/>
      <c r="DJ16" s="48" t="s">
        <v>24</v>
      </c>
      <c r="DK16" s="52" t="s">
        <v>26</v>
      </c>
      <c r="DL16" s="55" t="s">
        <v>29</v>
      </c>
      <c r="DM16" s="78"/>
      <c r="DN16" s="80" t="s">
        <v>30</v>
      </c>
      <c r="DO16" s="78"/>
      <c r="DP16" s="78"/>
      <c r="DQ16" s="51" t="s">
        <v>25</v>
      </c>
      <c r="DR16" s="65" t="s">
        <v>27</v>
      </c>
      <c r="DS16" s="57" t="s">
        <v>31</v>
      </c>
      <c r="DT16" s="78"/>
      <c r="DU16" s="64" t="s">
        <v>20</v>
      </c>
      <c r="DV16" s="78"/>
      <c r="DW16" s="78"/>
      <c r="DX16" s="52" t="s">
        <v>26</v>
      </c>
      <c r="DY16" s="79" t="s">
        <v>28</v>
      </c>
      <c r="DZ16" s="41" t="s">
        <v>21</v>
      </c>
      <c r="EA16" s="78"/>
      <c r="EB16" s="43" t="s">
        <v>22</v>
      </c>
      <c r="EC16" s="78"/>
      <c r="ED16" s="78"/>
      <c r="EE16" s="65" t="s">
        <v>27</v>
      </c>
      <c r="EF16" s="55" t="s">
        <v>29</v>
      </c>
      <c r="EG16" s="45" t="s">
        <v>56</v>
      </c>
      <c r="EH16" s="78"/>
      <c r="EI16" s="48" t="s">
        <v>24</v>
      </c>
      <c r="EJ16" s="78"/>
      <c r="EK16" s="78"/>
      <c r="EL16" s="79" t="s">
        <v>28</v>
      </c>
      <c r="EM16" s="80" t="s">
        <v>30</v>
      </c>
      <c r="EN16" s="51" t="s">
        <v>25</v>
      </c>
      <c r="EO16" s="78"/>
      <c r="EP16" s="52" t="s">
        <v>26</v>
      </c>
      <c r="EQ16" s="78"/>
      <c r="ER16" s="78"/>
      <c r="ES16" s="55" t="s">
        <v>29</v>
      </c>
      <c r="ET16" s="57" t="s">
        <v>31</v>
      </c>
      <c r="EU16" s="65" t="s">
        <v>27</v>
      </c>
      <c r="EV16" s="78"/>
      <c r="EW16" s="79" t="s">
        <v>28</v>
      </c>
      <c r="EX16" s="78"/>
      <c r="EY16" s="78"/>
      <c r="EZ16" s="80" t="s">
        <v>30</v>
      </c>
      <c r="FA16" s="64" t="s">
        <v>20</v>
      </c>
      <c r="FB16" s="55" t="s">
        <v>29</v>
      </c>
      <c r="FC16" s="78"/>
      <c r="FD16" s="80" t="s">
        <v>30</v>
      </c>
      <c r="FE16" s="78"/>
      <c r="FF16" s="78"/>
      <c r="FG16" s="57" t="s">
        <v>31</v>
      </c>
      <c r="FH16" s="41" t="s">
        <v>21</v>
      </c>
      <c r="FI16" s="57" t="s">
        <v>31</v>
      </c>
      <c r="FJ16" s="78"/>
      <c r="FK16" s="64" t="s">
        <v>20</v>
      </c>
      <c r="FL16" s="78"/>
      <c r="FM16" s="78"/>
      <c r="FN16" s="64" t="s">
        <v>20</v>
      </c>
      <c r="FO16" s="43" t="s">
        <v>22</v>
      </c>
    </row>
    <row r="17" spans="1:171" ht="14.25" customHeight="1">
      <c r="A17" s="43" t="s">
        <v>22</v>
      </c>
      <c r="B17" s="19">
        <f>COUNTIF(D15:FO27,"PNA")</f>
        <v>72</v>
      </c>
      <c r="D17" s="43" t="s">
        <v>22</v>
      </c>
      <c r="E17" s="78"/>
      <c r="F17" s="45" t="s">
        <v>56</v>
      </c>
      <c r="G17" s="78"/>
      <c r="H17" s="78"/>
      <c r="I17" s="43" t="s">
        <v>22</v>
      </c>
      <c r="J17" s="48" t="s">
        <v>24</v>
      </c>
      <c r="K17" s="48" t="s">
        <v>24</v>
      </c>
      <c r="L17" s="78"/>
      <c r="M17" s="51" t="s">
        <v>25</v>
      </c>
      <c r="N17" s="78"/>
      <c r="O17" s="78"/>
      <c r="P17" s="45" t="s">
        <v>56</v>
      </c>
      <c r="Q17" s="51" t="s">
        <v>25</v>
      </c>
      <c r="R17" s="52" t="s">
        <v>26</v>
      </c>
      <c r="S17" s="78"/>
      <c r="T17" s="65" t="s">
        <v>27</v>
      </c>
      <c r="U17" s="78"/>
      <c r="V17" s="78"/>
      <c r="W17" s="48" t="s">
        <v>24</v>
      </c>
      <c r="X17" s="52" t="s">
        <v>26</v>
      </c>
      <c r="Y17" s="79" t="s">
        <v>28</v>
      </c>
      <c r="Z17" s="78"/>
      <c r="AA17" s="55" t="s">
        <v>29</v>
      </c>
      <c r="AB17" s="78"/>
      <c r="AC17" s="78"/>
      <c r="AD17" s="51" t="s">
        <v>25</v>
      </c>
      <c r="AE17" s="65" t="s">
        <v>27</v>
      </c>
      <c r="AF17" s="80" t="s">
        <v>30</v>
      </c>
      <c r="AG17" s="78"/>
      <c r="AH17" s="57" t="s">
        <v>31</v>
      </c>
      <c r="AI17" s="78"/>
      <c r="AJ17" s="78"/>
      <c r="AK17" s="52" t="s">
        <v>26</v>
      </c>
      <c r="AL17" s="79" t="s">
        <v>28</v>
      </c>
      <c r="AM17" s="64" t="s">
        <v>20</v>
      </c>
      <c r="AN17" s="78"/>
      <c r="AO17" s="41" t="s">
        <v>21</v>
      </c>
      <c r="AP17" s="78"/>
      <c r="AQ17" s="78"/>
      <c r="AR17" s="65" t="s">
        <v>27</v>
      </c>
      <c r="AS17" s="55" t="s">
        <v>29</v>
      </c>
      <c r="AT17" s="43" t="s">
        <v>22</v>
      </c>
      <c r="AU17" s="78"/>
      <c r="AV17" s="45" t="s">
        <v>56</v>
      </c>
      <c r="AW17" s="78"/>
      <c r="AX17" s="78"/>
      <c r="AY17" s="79" t="s">
        <v>28</v>
      </c>
      <c r="AZ17" s="80" t="s">
        <v>30</v>
      </c>
      <c r="BA17" s="48" t="s">
        <v>24</v>
      </c>
      <c r="BB17" s="78"/>
      <c r="BC17" s="51" t="s">
        <v>25</v>
      </c>
      <c r="BD17" s="78"/>
      <c r="BE17" s="78"/>
      <c r="BF17" s="55" t="s">
        <v>29</v>
      </c>
      <c r="BG17" s="57" t="s">
        <v>31</v>
      </c>
      <c r="BH17" s="52" t="s">
        <v>26</v>
      </c>
      <c r="BI17" s="78"/>
      <c r="BJ17" s="65" t="s">
        <v>27</v>
      </c>
      <c r="BK17" s="78"/>
      <c r="BL17" s="78"/>
      <c r="BM17" s="80" t="s">
        <v>30</v>
      </c>
      <c r="BN17" s="64" t="s">
        <v>20</v>
      </c>
      <c r="BO17" s="79" t="s">
        <v>28</v>
      </c>
      <c r="BP17" s="78"/>
      <c r="BQ17" s="55" t="s">
        <v>29</v>
      </c>
      <c r="BR17" s="78"/>
      <c r="BS17" s="78"/>
      <c r="BT17" s="57" t="s">
        <v>31</v>
      </c>
      <c r="BU17" s="41" t="s">
        <v>21</v>
      </c>
      <c r="BV17" s="80" t="s">
        <v>30</v>
      </c>
      <c r="BW17" s="78"/>
      <c r="BX17" s="57" t="s">
        <v>31</v>
      </c>
      <c r="BY17" s="78"/>
      <c r="BZ17" s="78"/>
      <c r="CA17" s="64" t="s">
        <v>20</v>
      </c>
      <c r="CB17" s="43" t="s">
        <v>22</v>
      </c>
      <c r="CC17" s="64" t="s">
        <v>20</v>
      </c>
      <c r="CD17" s="78"/>
      <c r="CE17" s="41" t="s">
        <v>21</v>
      </c>
      <c r="CF17" s="78"/>
      <c r="CG17" s="78"/>
      <c r="CH17" s="41" t="s">
        <v>21</v>
      </c>
      <c r="CI17" s="45" t="s">
        <v>56</v>
      </c>
      <c r="CJ17" s="43" t="s">
        <v>22</v>
      </c>
      <c r="CK17" s="78"/>
      <c r="CL17" s="45" t="s">
        <v>56</v>
      </c>
      <c r="CM17" s="78"/>
      <c r="CN17" s="78"/>
      <c r="CO17" s="43" t="s">
        <v>22</v>
      </c>
      <c r="CP17" s="48" t="s">
        <v>24</v>
      </c>
      <c r="CQ17" s="48" t="s">
        <v>24</v>
      </c>
      <c r="CR17" s="78"/>
      <c r="CS17" s="51" t="s">
        <v>25</v>
      </c>
      <c r="CT17" s="78"/>
      <c r="CU17" s="78"/>
      <c r="CV17" s="45" t="s">
        <v>56</v>
      </c>
      <c r="CW17" s="51" t="s">
        <v>25</v>
      </c>
      <c r="CX17" s="52" t="s">
        <v>26</v>
      </c>
      <c r="CY17" s="78"/>
      <c r="CZ17" s="65" t="s">
        <v>27</v>
      </c>
      <c r="DA17" s="78"/>
      <c r="DB17" s="78"/>
      <c r="DC17" s="48" t="s">
        <v>24</v>
      </c>
      <c r="DD17" s="52" t="s">
        <v>26</v>
      </c>
      <c r="DE17" s="79" t="s">
        <v>28</v>
      </c>
      <c r="DF17" s="78"/>
      <c r="DG17" s="55" t="s">
        <v>29</v>
      </c>
      <c r="DH17" s="78"/>
      <c r="DI17" s="78"/>
      <c r="DJ17" s="51" t="s">
        <v>25</v>
      </c>
      <c r="DK17" s="65" t="s">
        <v>27</v>
      </c>
      <c r="DL17" s="80" t="s">
        <v>30</v>
      </c>
      <c r="DM17" s="78"/>
      <c r="DN17" s="57" t="s">
        <v>31</v>
      </c>
      <c r="DO17" s="78"/>
      <c r="DP17" s="78"/>
      <c r="DQ17" s="52" t="s">
        <v>26</v>
      </c>
      <c r="DR17" s="79" t="s">
        <v>28</v>
      </c>
      <c r="DS17" s="64" t="s">
        <v>20</v>
      </c>
      <c r="DT17" s="78"/>
      <c r="DU17" s="41" t="s">
        <v>21</v>
      </c>
      <c r="DV17" s="78"/>
      <c r="DW17" s="78"/>
      <c r="DX17" s="65" t="s">
        <v>27</v>
      </c>
      <c r="DY17" s="55" t="s">
        <v>29</v>
      </c>
      <c r="DZ17" s="43" t="s">
        <v>22</v>
      </c>
      <c r="EA17" s="78"/>
      <c r="EB17" s="45" t="s">
        <v>56</v>
      </c>
      <c r="EC17" s="78"/>
      <c r="ED17" s="78"/>
      <c r="EE17" s="79" t="s">
        <v>28</v>
      </c>
      <c r="EF17" s="80" t="s">
        <v>30</v>
      </c>
      <c r="EG17" s="48" t="s">
        <v>24</v>
      </c>
      <c r="EH17" s="78"/>
      <c r="EI17" s="51" t="s">
        <v>25</v>
      </c>
      <c r="EJ17" s="78"/>
      <c r="EK17" s="78"/>
      <c r="EL17" s="55" t="s">
        <v>29</v>
      </c>
      <c r="EM17" s="57" t="s">
        <v>31</v>
      </c>
      <c r="EN17" s="52" t="s">
        <v>26</v>
      </c>
      <c r="EO17" s="78"/>
      <c r="EP17" s="65" t="s">
        <v>27</v>
      </c>
      <c r="EQ17" s="78"/>
      <c r="ER17" s="78"/>
      <c r="ES17" s="80" t="s">
        <v>30</v>
      </c>
      <c r="ET17" s="64" t="s">
        <v>20</v>
      </c>
      <c r="EU17" s="79" t="s">
        <v>28</v>
      </c>
      <c r="EV17" s="78"/>
      <c r="EW17" s="55" t="s">
        <v>29</v>
      </c>
      <c r="EX17" s="78"/>
      <c r="EY17" s="78"/>
      <c r="EZ17" s="57" t="s">
        <v>31</v>
      </c>
      <c r="FA17" s="41" t="s">
        <v>21</v>
      </c>
      <c r="FB17" s="80" t="s">
        <v>30</v>
      </c>
      <c r="FC17" s="78"/>
      <c r="FD17" s="57" t="s">
        <v>31</v>
      </c>
      <c r="FE17" s="78"/>
      <c r="FF17" s="78"/>
      <c r="FG17" s="64" t="s">
        <v>20</v>
      </c>
      <c r="FH17" s="43" t="s">
        <v>22</v>
      </c>
      <c r="FI17" s="64" t="s">
        <v>20</v>
      </c>
      <c r="FJ17" s="78"/>
      <c r="FK17" s="41" t="s">
        <v>21</v>
      </c>
      <c r="FL17" s="78"/>
      <c r="FM17" s="78"/>
      <c r="FN17" s="41" t="s">
        <v>21</v>
      </c>
      <c r="FO17" s="45" t="s">
        <v>56</v>
      </c>
    </row>
    <row r="18" spans="1:171" ht="14.25" customHeight="1">
      <c r="A18" s="45" t="s">
        <v>56</v>
      </c>
      <c r="B18" s="19">
        <f>COUNTIF(D15:FO27,"PRI")</f>
        <v>72</v>
      </c>
      <c r="D18" s="45" t="s">
        <v>56</v>
      </c>
      <c r="E18" s="78"/>
      <c r="F18" s="48" t="s">
        <v>24</v>
      </c>
      <c r="G18" s="78"/>
      <c r="H18" s="78"/>
      <c r="I18" s="45" t="s">
        <v>56</v>
      </c>
      <c r="J18" s="51" t="s">
        <v>25</v>
      </c>
      <c r="K18" s="51" t="s">
        <v>25</v>
      </c>
      <c r="L18" s="78"/>
      <c r="M18" s="52" t="s">
        <v>26</v>
      </c>
      <c r="N18" s="78"/>
      <c r="O18" s="78"/>
      <c r="P18" s="48" t="s">
        <v>24</v>
      </c>
      <c r="Q18" s="52" t="s">
        <v>26</v>
      </c>
      <c r="R18" s="65" t="s">
        <v>27</v>
      </c>
      <c r="S18" s="78"/>
      <c r="T18" s="79" t="s">
        <v>28</v>
      </c>
      <c r="U18" s="78"/>
      <c r="V18" s="78"/>
      <c r="W18" s="51" t="s">
        <v>25</v>
      </c>
      <c r="X18" s="65" t="s">
        <v>27</v>
      </c>
      <c r="Y18" s="55" t="s">
        <v>29</v>
      </c>
      <c r="Z18" s="78"/>
      <c r="AA18" s="80" t="s">
        <v>30</v>
      </c>
      <c r="AB18" s="78"/>
      <c r="AC18" s="78"/>
      <c r="AD18" s="52" t="s">
        <v>26</v>
      </c>
      <c r="AE18" s="79" t="s">
        <v>28</v>
      </c>
      <c r="AF18" s="57" t="s">
        <v>31</v>
      </c>
      <c r="AG18" s="78"/>
      <c r="AH18" s="64" t="s">
        <v>20</v>
      </c>
      <c r="AI18" s="78"/>
      <c r="AJ18" s="78"/>
      <c r="AK18" s="65" t="s">
        <v>27</v>
      </c>
      <c r="AL18" s="55" t="s">
        <v>29</v>
      </c>
      <c r="AM18" s="41" t="s">
        <v>21</v>
      </c>
      <c r="AN18" s="78"/>
      <c r="AO18" s="43" t="s">
        <v>22</v>
      </c>
      <c r="AP18" s="78"/>
      <c r="AQ18" s="78"/>
      <c r="AR18" s="79" t="s">
        <v>28</v>
      </c>
      <c r="AS18" s="80" t="s">
        <v>30</v>
      </c>
      <c r="AT18" s="45" t="s">
        <v>56</v>
      </c>
      <c r="AU18" s="78"/>
      <c r="AV18" s="48" t="s">
        <v>24</v>
      </c>
      <c r="AW18" s="78"/>
      <c r="AX18" s="78"/>
      <c r="AY18" s="55" t="s">
        <v>29</v>
      </c>
      <c r="AZ18" s="57" t="s">
        <v>31</v>
      </c>
      <c r="BA18" s="51" t="s">
        <v>25</v>
      </c>
      <c r="BB18" s="78"/>
      <c r="BC18" s="52" t="s">
        <v>26</v>
      </c>
      <c r="BD18" s="78"/>
      <c r="BE18" s="78"/>
      <c r="BF18" s="80" t="s">
        <v>30</v>
      </c>
      <c r="BG18" s="64" t="s">
        <v>20</v>
      </c>
      <c r="BH18" s="65" t="s">
        <v>27</v>
      </c>
      <c r="BI18" s="78"/>
      <c r="BJ18" s="79" t="s">
        <v>28</v>
      </c>
      <c r="BK18" s="78"/>
      <c r="BL18" s="78"/>
      <c r="BM18" s="57" t="s">
        <v>31</v>
      </c>
      <c r="BN18" s="41" t="s">
        <v>21</v>
      </c>
      <c r="BO18" s="55" t="s">
        <v>29</v>
      </c>
      <c r="BP18" s="78"/>
      <c r="BQ18" s="80" t="s">
        <v>30</v>
      </c>
      <c r="BR18" s="78"/>
      <c r="BS18" s="78"/>
      <c r="BT18" s="64" t="s">
        <v>20</v>
      </c>
      <c r="BU18" s="43" t="s">
        <v>22</v>
      </c>
      <c r="BV18" s="57" t="s">
        <v>31</v>
      </c>
      <c r="BW18" s="78"/>
      <c r="BX18" s="64" t="s">
        <v>20</v>
      </c>
      <c r="BY18" s="78"/>
      <c r="BZ18" s="78"/>
      <c r="CA18" s="41" t="s">
        <v>21</v>
      </c>
      <c r="CB18" s="45" t="s">
        <v>56</v>
      </c>
      <c r="CC18" s="41" t="s">
        <v>21</v>
      </c>
      <c r="CD18" s="78"/>
      <c r="CE18" s="43" t="s">
        <v>22</v>
      </c>
      <c r="CF18" s="78"/>
      <c r="CG18" s="78"/>
      <c r="CH18" s="43" t="s">
        <v>22</v>
      </c>
      <c r="CI18" s="48" t="s">
        <v>24</v>
      </c>
      <c r="CJ18" s="45" t="s">
        <v>56</v>
      </c>
      <c r="CK18" s="78"/>
      <c r="CL18" s="48" t="s">
        <v>24</v>
      </c>
      <c r="CM18" s="78"/>
      <c r="CN18" s="78"/>
      <c r="CO18" s="45" t="s">
        <v>56</v>
      </c>
      <c r="CP18" s="51" t="s">
        <v>25</v>
      </c>
      <c r="CQ18" s="51" t="s">
        <v>25</v>
      </c>
      <c r="CR18" s="78"/>
      <c r="CS18" s="52" t="s">
        <v>26</v>
      </c>
      <c r="CT18" s="78"/>
      <c r="CU18" s="78"/>
      <c r="CV18" s="48" t="s">
        <v>24</v>
      </c>
      <c r="CW18" s="52" t="s">
        <v>26</v>
      </c>
      <c r="CX18" s="65" t="s">
        <v>27</v>
      </c>
      <c r="CY18" s="78"/>
      <c r="CZ18" s="79" t="s">
        <v>28</v>
      </c>
      <c r="DA18" s="78"/>
      <c r="DB18" s="78"/>
      <c r="DC18" s="51" t="s">
        <v>25</v>
      </c>
      <c r="DD18" s="65" t="s">
        <v>27</v>
      </c>
      <c r="DE18" s="55" t="s">
        <v>29</v>
      </c>
      <c r="DF18" s="78"/>
      <c r="DG18" s="80" t="s">
        <v>30</v>
      </c>
      <c r="DH18" s="78"/>
      <c r="DI18" s="78"/>
      <c r="DJ18" s="52" t="s">
        <v>26</v>
      </c>
      <c r="DK18" s="79" t="s">
        <v>28</v>
      </c>
      <c r="DL18" s="57" t="s">
        <v>31</v>
      </c>
      <c r="DM18" s="78"/>
      <c r="DN18" s="64" t="s">
        <v>20</v>
      </c>
      <c r="DO18" s="78"/>
      <c r="DP18" s="78"/>
      <c r="DQ18" s="65" t="s">
        <v>27</v>
      </c>
      <c r="DR18" s="55" t="s">
        <v>29</v>
      </c>
      <c r="DS18" s="41" t="s">
        <v>21</v>
      </c>
      <c r="DT18" s="78"/>
      <c r="DU18" s="43" t="s">
        <v>22</v>
      </c>
      <c r="DV18" s="78"/>
      <c r="DW18" s="78"/>
      <c r="DX18" s="79" t="s">
        <v>28</v>
      </c>
      <c r="DY18" s="80" t="s">
        <v>30</v>
      </c>
      <c r="DZ18" s="45" t="s">
        <v>56</v>
      </c>
      <c r="EA18" s="78"/>
      <c r="EB18" s="48" t="s">
        <v>24</v>
      </c>
      <c r="EC18" s="78"/>
      <c r="ED18" s="78"/>
      <c r="EE18" s="55" t="s">
        <v>29</v>
      </c>
      <c r="EF18" s="57" t="s">
        <v>31</v>
      </c>
      <c r="EG18" s="51" t="s">
        <v>25</v>
      </c>
      <c r="EH18" s="78"/>
      <c r="EI18" s="52" t="s">
        <v>26</v>
      </c>
      <c r="EJ18" s="78"/>
      <c r="EK18" s="78"/>
      <c r="EL18" s="80" t="s">
        <v>30</v>
      </c>
      <c r="EM18" s="64" t="s">
        <v>20</v>
      </c>
      <c r="EN18" s="65" t="s">
        <v>27</v>
      </c>
      <c r="EO18" s="78"/>
      <c r="EP18" s="79" t="s">
        <v>28</v>
      </c>
      <c r="EQ18" s="78"/>
      <c r="ER18" s="78"/>
      <c r="ES18" s="57" t="s">
        <v>31</v>
      </c>
      <c r="ET18" s="41" t="s">
        <v>21</v>
      </c>
      <c r="EU18" s="55" t="s">
        <v>29</v>
      </c>
      <c r="EV18" s="78"/>
      <c r="EW18" s="80" t="s">
        <v>30</v>
      </c>
      <c r="EX18" s="78"/>
      <c r="EY18" s="78"/>
      <c r="EZ18" s="64" t="s">
        <v>20</v>
      </c>
      <c r="FA18" s="43" t="s">
        <v>22</v>
      </c>
      <c r="FB18" s="57" t="s">
        <v>31</v>
      </c>
      <c r="FC18" s="78"/>
      <c r="FD18" s="64" t="s">
        <v>20</v>
      </c>
      <c r="FE18" s="78"/>
      <c r="FF18" s="78"/>
      <c r="FG18" s="41" t="s">
        <v>21</v>
      </c>
      <c r="FH18" s="45" t="s">
        <v>56</v>
      </c>
      <c r="FI18" s="41" t="s">
        <v>21</v>
      </c>
      <c r="FJ18" s="78"/>
      <c r="FK18" s="43" t="s">
        <v>22</v>
      </c>
      <c r="FL18" s="78"/>
      <c r="FM18" s="78"/>
      <c r="FN18" s="43" t="s">
        <v>22</v>
      </c>
      <c r="FO18" s="48" t="s">
        <v>24</v>
      </c>
    </row>
    <row r="19" spans="1:171" ht="14.25" customHeight="1">
      <c r="A19" s="48" t="s">
        <v>24</v>
      </c>
      <c r="B19" s="19">
        <f>COUNTIF(D15:FO27,"CONV")</f>
        <v>72</v>
      </c>
      <c r="D19" s="48" t="s">
        <v>24</v>
      </c>
      <c r="E19" s="78"/>
      <c r="F19" s="51" t="s">
        <v>25</v>
      </c>
      <c r="G19" s="78"/>
      <c r="H19" s="78"/>
      <c r="I19" s="48" t="s">
        <v>24</v>
      </c>
      <c r="J19" s="52" t="s">
        <v>26</v>
      </c>
      <c r="K19" s="52" t="s">
        <v>26</v>
      </c>
      <c r="L19" s="78"/>
      <c r="M19" s="65" t="s">
        <v>27</v>
      </c>
      <c r="N19" s="78"/>
      <c r="O19" s="78"/>
      <c r="P19" s="51" t="s">
        <v>25</v>
      </c>
      <c r="Q19" s="65" t="s">
        <v>27</v>
      </c>
      <c r="R19" s="79" t="s">
        <v>28</v>
      </c>
      <c r="S19" s="78"/>
      <c r="T19" s="55" t="s">
        <v>29</v>
      </c>
      <c r="U19" s="78"/>
      <c r="V19" s="78"/>
      <c r="W19" s="52" t="s">
        <v>26</v>
      </c>
      <c r="X19" s="79" t="s">
        <v>28</v>
      </c>
      <c r="Y19" s="80" t="s">
        <v>30</v>
      </c>
      <c r="Z19" s="78"/>
      <c r="AA19" s="57" t="s">
        <v>31</v>
      </c>
      <c r="AB19" s="78"/>
      <c r="AC19" s="78"/>
      <c r="AD19" s="65" t="s">
        <v>27</v>
      </c>
      <c r="AE19" s="55" t="s">
        <v>29</v>
      </c>
      <c r="AF19" s="64" t="s">
        <v>20</v>
      </c>
      <c r="AG19" s="78"/>
      <c r="AH19" s="41" t="s">
        <v>21</v>
      </c>
      <c r="AI19" s="78"/>
      <c r="AJ19" s="78"/>
      <c r="AK19" s="79" t="s">
        <v>28</v>
      </c>
      <c r="AL19" s="80" t="s">
        <v>30</v>
      </c>
      <c r="AM19" s="43" t="s">
        <v>22</v>
      </c>
      <c r="AN19" s="78"/>
      <c r="AO19" s="45" t="s">
        <v>56</v>
      </c>
      <c r="AP19" s="78"/>
      <c r="AQ19" s="78"/>
      <c r="AR19" s="55" t="s">
        <v>29</v>
      </c>
      <c r="AS19" s="57" t="s">
        <v>31</v>
      </c>
      <c r="AT19" s="48" t="s">
        <v>24</v>
      </c>
      <c r="AU19" s="78"/>
      <c r="AV19" s="51" t="s">
        <v>25</v>
      </c>
      <c r="AW19" s="78"/>
      <c r="AX19" s="78"/>
      <c r="AY19" s="80" t="s">
        <v>30</v>
      </c>
      <c r="AZ19" s="64" t="s">
        <v>20</v>
      </c>
      <c r="BA19" s="52" t="s">
        <v>26</v>
      </c>
      <c r="BB19" s="78"/>
      <c r="BC19" s="65" t="s">
        <v>27</v>
      </c>
      <c r="BD19" s="78"/>
      <c r="BE19" s="78"/>
      <c r="BF19" s="57" t="s">
        <v>31</v>
      </c>
      <c r="BG19" s="41" t="s">
        <v>21</v>
      </c>
      <c r="BH19" s="79" t="s">
        <v>28</v>
      </c>
      <c r="BI19" s="78"/>
      <c r="BJ19" s="55" t="s">
        <v>29</v>
      </c>
      <c r="BK19" s="78"/>
      <c r="BL19" s="78"/>
      <c r="BM19" s="64" t="s">
        <v>20</v>
      </c>
      <c r="BN19" s="43" t="s">
        <v>22</v>
      </c>
      <c r="BO19" s="80" t="s">
        <v>30</v>
      </c>
      <c r="BP19" s="78"/>
      <c r="BQ19" s="57" t="s">
        <v>31</v>
      </c>
      <c r="BR19" s="78"/>
      <c r="BS19" s="78"/>
      <c r="BT19" s="41" t="s">
        <v>21</v>
      </c>
      <c r="BU19" s="45" t="s">
        <v>56</v>
      </c>
      <c r="BV19" s="64" t="s">
        <v>20</v>
      </c>
      <c r="BW19" s="78"/>
      <c r="BX19" s="41" t="s">
        <v>21</v>
      </c>
      <c r="BY19" s="78"/>
      <c r="BZ19" s="78"/>
      <c r="CA19" s="43" t="s">
        <v>22</v>
      </c>
      <c r="CB19" s="48" t="s">
        <v>24</v>
      </c>
      <c r="CC19" s="43" t="s">
        <v>22</v>
      </c>
      <c r="CD19" s="78"/>
      <c r="CE19" s="45" t="s">
        <v>56</v>
      </c>
      <c r="CF19" s="78"/>
      <c r="CG19" s="78"/>
      <c r="CH19" s="45" t="s">
        <v>56</v>
      </c>
      <c r="CI19" s="51" t="s">
        <v>25</v>
      </c>
      <c r="CJ19" s="48" t="s">
        <v>24</v>
      </c>
      <c r="CK19" s="78"/>
      <c r="CL19" s="51" t="s">
        <v>25</v>
      </c>
      <c r="CM19" s="78"/>
      <c r="CN19" s="78"/>
      <c r="CO19" s="48" t="s">
        <v>24</v>
      </c>
      <c r="CP19" s="52" t="s">
        <v>26</v>
      </c>
      <c r="CQ19" s="52" t="s">
        <v>26</v>
      </c>
      <c r="CR19" s="78"/>
      <c r="CS19" s="65" t="s">
        <v>27</v>
      </c>
      <c r="CT19" s="78"/>
      <c r="CU19" s="78"/>
      <c r="CV19" s="51" t="s">
        <v>25</v>
      </c>
      <c r="CW19" s="65" t="s">
        <v>27</v>
      </c>
      <c r="CX19" s="79" t="s">
        <v>28</v>
      </c>
      <c r="CY19" s="78"/>
      <c r="CZ19" s="55" t="s">
        <v>29</v>
      </c>
      <c r="DA19" s="78"/>
      <c r="DB19" s="78"/>
      <c r="DC19" s="52" t="s">
        <v>26</v>
      </c>
      <c r="DD19" s="79" t="s">
        <v>28</v>
      </c>
      <c r="DE19" s="80" t="s">
        <v>30</v>
      </c>
      <c r="DF19" s="78"/>
      <c r="DG19" s="57" t="s">
        <v>31</v>
      </c>
      <c r="DH19" s="78"/>
      <c r="DI19" s="78"/>
      <c r="DJ19" s="65" t="s">
        <v>27</v>
      </c>
      <c r="DK19" s="55" t="s">
        <v>29</v>
      </c>
      <c r="DL19" s="64" t="s">
        <v>20</v>
      </c>
      <c r="DM19" s="78"/>
      <c r="DN19" s="41" t="s">
        <v>21</v>
      </c>
      <c r="DO19" s="78"/>
      <c r="DP19" s="78"/>
      <c r="DQ19" s="79" t="s">
        <v>28</v>
      </c>
      <c r="DR19" s="80" t="s">
        <v>30</v>
      </c>
      <c r="DS19" s="43" t="s">
        <v>22</v>
      </c>
      <c r="DT19" s="78"/>
      <c r="DU19" s="45" t="s">
        <v>56</v>
      </c>
      <c r="DV19" s="78"/>
      <c r="DW19" s="78"/>
      <c r="DX19" s="55" t="s">
        <v>29</v>
      </c>
      <c r="DY19" s="57" t="s">
        <v>31</v>
      </c>
      <c r="DZ19" s="48" t="s">
        <v>24</v>
      </c>
      <c r="EA19" s="78"/>
      <c r="EB19" s="51" t="s">
        <v>25</v>
      </c>
      <c r="EC19" s="78"/>
      <c r="ED19" s="78"/>
      <c r="EE19" s="80" t="s">
        <v>30</v>
      </c>
      <c r="EF19" s="64" t="s">
        <v>20</v>
      </c>
      <c r="EG19" s="52" t="s">
        <v>26</v>
      </c>
      <c r="EH19" s="78"/>
      <c r="EI19" s="65" t="s">
        <v>27</v>
      </c>
      <c r="EJ19" s="78"/>
      <c r="EK19" s="78"/>
      <c r="EL19" s="57" t="s">
        <v>31</v>
      </c>
      <c r="EM19" s="41" t="s">
        <v>21</v>
      </c>
      <c r="EN19" s="79" t="s">
        <v>28</v>
      </c>
      <c r="EO19" s="78"/>
      <c r="EP19" s="55" t="s">
        <v>29</v>
      </c>
      <c r="EQ19" s="78"/>
      <c r="ER19" s="78"/>
      <c r="ES19" s="64" t="s">
        <v>20</v>
      </c>
      <c r="ET19" s="43" t="s">
        <v>22</v>
      </c>
      <c r="EU19" s="80" t="s">
        <v>30</v>
      </c>
      <c r="EV19" s="78"/>
      <c r="EW19" s="57" t="s">
        <v>31</v>
      </c>
      <c r="EX19" s="78"/>
      <c r="EY19" s="78"/>
      <c r="EZ19" s="41" t="s">
        <v>21</v>
      </c>
      <c r="FA19" s="45" t="s">
        <v>56</v>
      </c>
      <c r="FB19" s="64" t="s">
        <v>20</v>
      </c>
      <c r="FC19" s="78"/>
      <c r="FD19" s="41" t="s">
        <v>21</v>
      </c>
      <c r="FE19" s="78"/>
      <c r="FF19" s="78"/>
      <c r="FG19" s="43" t="s">
        <v>22</v>
      </c>
      <c r="FH19" s="48" t="s">
        <v>24</v>
      </c>
      <c r="FI19" s="43" t="s">
        <v>22</v>
      </c>
      <c r="FJ19" s="78"/>
      <c r="FK19" s="45" t="s">
        <v>56</v>
      </c>
      <c r="FL19" s="78"/>
      <c r="FM19" s="78"/>
      <c r="FN19" s="45" t="s">
        <v>56</v>
      </c>
      <c r="FO19" s="51" t="s">
        <v>25</v>
      </c>
    </row>
    <row r="20" spans="1:171" ht="15" customHeight="1">
      <c r="A20" s="51" t="s">
        <v>25</v>
      </c>
      <c r="B20" s="19">
        <f>COUNTIF(D15:FO27,"PAN")</f>
        <v>72</v>
      </c>
      <c r="D20" s="51" t="s">
        <v>25</v>
      </c>
      <c r="E20" s="78"/>
      <c r="F20" s="52" t="s">
        <v>26</v>
      </c>
      <c r="G20" s="78"/>
      <c r="H20" s="78"/>
      <c r="I20" s="51" t="s">
        <v>25</v>
      </c>
      <c r="J20" s="65" t="s">
        <v>27</v>
      </c>
      <c r="K20" s="72" t="s">
        <v>27</v>
      </c>
      <c r="L20" s="78"/>
      <c r="M20" s="79" t="s">
        <v>28</v>
      </c>
      <c r="N20" s="78"/>
      <c r="O20" s="78"/>
      <c r="P20" s="52" t="s">
        <v>26</v>
      </c>
      <c r="Q20" s="79" t="s">
        <v>28</v>
      </c>
      <c r="R20" s="55" t="s">
        <v>29</v>
      </c>
      <c r="S20" s="78"/>
      <c r="T20" s="80" t="s">
        <v>30</v>
      </c>
      <c r="U20" s="78"/>
      <c r="V20" s="78"/>
      <c r="W20" s="65" t="s">
        <v>27</v>
      </c>
      <c r="X20" s="55" t="s">
        <v>29</v>
      </c>
      <c r="Y20" s="57" t="s">
        <v>31</v>
      </c>
      <c r="Z20" s="78"/>
      <c r="AA20" s="64" t="s">
        <v>20</v>
      </c>
      <c r="AB20" s="78"/>
      <c r="AC20" s="78"/>
      <c r="AD20" s="79" t="s">
        <v>28</v>
      </c>
      <c r="AE20" s="80" t="s">
        <v>30</v>
      </c>
      <c r="AF20" s="41" t="s">
        <v>21</v>
      </c>
      <c r="AG20" s="78"/>
      <c r="AH20" s="43" t="s">
        <v>22</v>
      </c>
      <c r="AI20" s="78"/>
      <c r="AJ20" s="78"/>
      <c r="AK20" s="55" t="s">
        <v>29</v>
      </c>
      <c r="AL20" s="57" t="s">
        <v>31</v>
      </c>
      <c r="AM20" s="45" t="s">
        <v>56</v>
      </c>
      <c r="AN20" s="78"/>
      <c r="AO20" s="48" t="s">
        <v>24</v>
      </c>
      <c r="AP20" s="78"/>
      <c r="AQ20" s="78"/>
      <c r="AR20" s="80" t="s">
        <v>30</v>
      </c>
      <c r="AS20" s="64" t="s">
        <v>20</v>
      </c>
      <c r="AT20" s="51" t="s">
        <v>25</v>
      </c>
      <c r="AU20" s="78"/>
      <c r="AV20" s="52" t="s">
        <v>26</v>
      </c>
      <c r="AW20" s="78"/>
      <c r="AX20" s="78"/>
      <c r="AY20" s="57" t="s">
        <v>31</v>
      </c>
      <c r="AZ20" s="41" t="s">
        <v>21</v>
      </c>
      <c r="BA20" s="65" t="s">
        <v>27</v>
      </c>
      <c r="BB20" s="78"/>
      <c r="BC20" s="79" t="s">
        <v>28</v>
      </c>
      <c r="BD20" s="78"/>
      <c r="BE20" s="78"/>
      <c r="BF20" s="64" t="s">
        <v>20</v>
      </c>
      <c r="BG20" s="43" t="s">
        <v>22</v>
      </c>
      <c r="BH20" s="55" t="s">
        <v>29</v>
      </c>
      <c r="BI20" s="78"/>
      <c r="BJ20" s="80" t="s">
        <v>30</v>
      </c>
      <c r="BK20" s="78"/>
      <c r="BL20" s="78"/>
      <c r="BM20" s="41" t="s">
        <v>21</v>
      </c>
      <c r="BN20" s="45" t="s">
        <v>56</v>
      </c>
      <c r="BO20" s="57" t="s">
        <v>31</v>
      </c>
      <c r="BP20" s="78"/>
      <c r="BQ20" s="64" t="s">
        <v>20</v>
      </c>
      <c r="BR20" s="78"/>
      <c r="BS20" s="78"/>
      <c r="BT20" s="43" t="s">
        <v>22</v>
      </c>
      <c r="BU20" s="48" t="s">
        <v>24</v>
      </c>
      <c r="BV20" s="41" t="s">
        <v>21</v>
      </c>
      <c r="BW20" s="78"/>
      <c r="BX20" s="43" t="s">
        <v>22</v>
      </c>
      <c r="BY20" s="78"/>
      <c r="BZ20" s="78"/>
      <c r="CA20" s="45" t="s">
        <v>56</v>
      </c>
      <c r="CB20" s="51" t="s">
        <v>25</v>
      </c>
      <c r="CC20" s="45" t="s">
        <v>56</v>
      </c>
      <c r="CD20" s="78"/>
      <c r="CE20" s="48" t="s">
        <v>24</v>
      </c>
      <c r="CF20" s="78"/>
      <c r="CG20" s="78"/>
      <c r="CH20" s="48" t="s">
        <v>24</v>
      </c>
      <c r="CI20" s="52" t="s">
        <v>26</v>
      </c>
      <c r="CJ20" s="51" t="s">
        <v>25</v>
      </c>
      <c r="CK20" s="78"/>
      <c r="CL20" s="52" t="s">
        <v>26</v>
      </c>
      <c r="CM20" s="78"/>
      <c r="CN20" s="78"/>
      <c r="CO20" s="51" t="s">
        <v>25</v>
      </c>
      <c r="CP20" s="65" t="s">
        <v>27</v>
      </c>
      <c r="CQ20" s="72" t="s">
        <v>27</v>
      </c>
      <c r="CR20" s="78"/>
      <c r="CS20" s="79" t="s">
        <v>28</v>
      </c>
      <c r="CT20" s="78"/>
      <c r="CU20" s="78"/>
      <c r="CV20" s="52" t="s">
        <v>26</v>
      </c>
      <c r="CW20" s="79" t="s">
        <v>28</v>
      </c>
      <c r="CX20" s="55" t="s">
        <v>29</v>
      </c>
      <c r="CY20" s="78"/>
      <c r="CZ20" s="80" t="s">
        <v>30</v>
      </c>
      <c r="DA20" s="78"/>
      <c r="DB20" s="78"/>
      <c r="DC20" s="65" t="s">
        <v>27</v>
      </c>
      <c r="DD20" s="55" t="s">
        <v>29</v>
      </c>
      <c r="DE20" s="57" t="s">
        <v>31</v>
      </c>
      <c r="DF20" s="78"/>
      <c r="DG20" s="64" t="s">
        <v>20</v>
      </c>
      <c r="DH20" s="78"/>
      <c r="DI20" s="78"/>
      <c r="DJ20" s="79" t="s">
        <v>28</v>
      </c>
      <c r="DK20" s="80" t="s">
        <v>30</v>
      </c>
      <c r="DL20" s="41" t="s">
        <v>21</v>
      </c>
      <c r="DM20" s="78"/>
      <c r="DN20" s="43" t="s">
        <v>22</v>
      </c>
      <c r="DO20" s="78"/>
      <c r="DP20" s="78"/>
      <c r="DQ20" s="55" t="s">
        <v>29</v>
      </c>
      <c r="DR20" s="57" t="s">
        <v>31</v>
      </c>
      <c r="DS20" s="45" t="s">
        <v>56</v>
      </c>
      <c r="DT20" s="78"/>
      <c r="DU20" s="48" t="s">
        <v>24</v>
      </c>
      <c r="DV20" s="78"/>
      <c r="DW20" s="78"/>
      <c r="DX20" s="80" t="s">
        <v>30</v>
      </c>
      <c r="DY20" s="64" t="s">
        <v>20</v>
      </c>
      <c r="DZ20" s="51" t="s">
        <v>25</v>
      </c>
      <c r="EA20" s="78"/>
      <c r="EB20" s="52" t="s">
        <v>26</v>
      </c>
      <c r="EC20" s="78"/>
      <c r="ED20" s="78"/>
      <c r="EE20" s="57" t="s">
        <v>31</v>
      </c>
      <c r="EF20" s="41" t="s">
        <v>21</v>
      </c>
      <c r="EG20" s="65" t="s">
        <v>27</v>
      </c>
      <c r="EH20" s="78"/>
      <c r="EI20" s="79" t="s">
        <v>28</v>
      </c>
      <c r="EJ20" s="78"/>
      <c r="EK20" s="78"/>
      <c r="EL20" s="64" t="s">
        <v>20</v>
      </c>
      <c r="EM20" s="43" t="s">
        <v>22</v>
      </c>
      <c r="EN20" s="55" t="s">
        <v>29</v>
      </c>
      <c r="EO20" s="78"/>
      <c r="EP20" s="80" t="s">
        <v>30</v>
      </c>
      <c r="EQ20" s="78"/>
      <c r="ER20" s="78"/>
      <c r="ES20" s="41" t="s">
        <v>21</v>
      </c>
      <c r="ET20" s="45" t="s">
        <v>56</v>
      </c>
      <c r="EU20" s="57" t="s">
        <v>31</v>
      </c>
      <c r="EV20" s="78"/>
      <c r="EW20" s="64" t="s">
        <v>20</v>
      </c>
      <c r="EX20" s="78"/>
      <c r="EY20" s="78"/>
      <c r="EZ20" s="43" t="s">
        <v>22</v>
      </c>
      <c r="FA20" s="48" t="s">
        <v>24</v>
      </c>
      <c r="FB20" s="41" t="s">
        <v>21</v>
      </c>
      <c r="FC20" s="78"/>
      <c r="FD20" s="43" t="s">
        <v>22</v>
      </c>
      <c r="FE20" s="78"/>
      <c r="FF20" s="78"/>
      <c r="FG20" s="45" t="s">
        <v>56</v>
      </c>
      <c r="FH20" s="51" t="s">
        <v>25</v>
      </c>
      <c r="FI20" s="45" t="s">
        <v>56</v>
      </c>
      <c r="FJ20" s="78"/>
      <c r="FK20" s="48" t="s">
        <v>24</v>
      </c>
      <c r="FL20" s="78"/>
      <c r="FM20" s="78"/>
      <c r="FN20" s="48" t="s">
        <v>24</v>
      </c>
      <c r="FO20" s="52" t="s">
        <v>26</v>
      </c>
    </row>
    <row r="21" spans="1:171" ht="14.25" customHeight="1">
      <c r="A21" s="52" t="s">
        <v>26</v>
      </c>
      <c r="B21" s="19">
        <f>COUNTIF(D15:FO27,"PVEM")</f>
        <v>72</v>
      </c>
      <c r="D21" s="52" t="s">
        <v>26</v>
      </c>
      <c r="E21" s="78"/>
      <c r="F21" s="65" t="s">
        <v>27</v>
      </c>
      <c r="G21" s="78"/>
      <c r="H21" s="78"/>
      <c r="I21" s="52" t="s">
        <v>26</v>
      </c>
      <c r="J21" s="79" t="s">
        <v>28</v>
      </c>
      <c r="K21" s="81" t="s">
        <v>28</v>
      </c>
      <c r="L21" s="78"/>
      <c r="M21" s="55" t="s">
        <v>29</v>
      </c>
      <c r="N21" s="78"/>
      <c r="O21" s="78"/>
      <c r="P21" s="65" t="s">
        <v>27</v>
      </c>
      <c r="Q21" s="55" t="s">
        <v>29</v>
      </c>
      <c r="R21" s="80" t="s">
        <v>30</v>
      </c>
      <c r="S21" s="78"/>
      <c r="T21" s="57" t="s">
        <v>31</v>
      </c>
      <c r="U21" s="78"/>
      <c r="V21" s="78"/>
      <c r="W21" s="79" t="s">
        <v>28</v>
      </c>
      <c r="X21" s="80" t="s">
        <v>30</v>
      </c>
      <c r="Y21" s="64" t="s">
        <v>20</v>
      </c>
      <c r="Z21" s="78"/>
      <c r="AA21" s="41" t="s">
        <v>21</v>
      </c>
      <c r="AB21" s="78"/>
      <c r="AC21" s="78"/>
      <c r="AD21" s="55" t="s">
        <v>29</v>
      </c>
      <c r="AE21" s="57" t="s">
        <v>31</v>
      </c>
      <c r="AF21" s="43" t="s">
        <v>22</v>
      </c>
      <c r="AG21" s="78"/>
      <c r="AH21" s="45" t="s">
        <v>56</v>
      </c>
      <c r="AI21" s="78"/>
      <c r="AJ21" s="78"/>
      <c r="AK21" s="80" t="s">
        <v>30</v>
      </c>
      <c r="AL21" s="64" t="s">
        <v>20</v>
      </c>
      <c r="AM21" s="48" t="s">
        <v>24</v>
      </c>
      <c r="AN21" s="78"/>
      <c r="AO21" s="51" t="s">
        <v>25</v>
      </c>
      <c r="AP21" s="78"/>
      <c r="AQ21" s="78"/>
      <c r="AR21" s="57" t="s">
        <v>31</v>
      </c>
      <c r="AS21" s="41" t="s">
        <v>21</v>
      </c>
      <c r="AT21" s="52" t="s">
        <v>26</v>
      </c>
      <c r="AU21" s="78"/>
      <c r="AV21" s="65" t="s">
        <v>27</v>
      </c>
      <c r="AW21" s="78"/>
      <c r="AX21" s="78"/>
      <c r="AY21" s="64" t="s">
        <v>20</v>
      </c>
      <c r="AZ21" s="43" t="s">
        <v>22</v>
      </c>
      <c r="BA21" s="79" t="s">
        <v>28</v>
      </c>
      <c r="BB21" s="78"/>
      <c r="BC21" s="55" t="s">
        <v>29</v>
      </c>
      <c r="BD21" s="78"/>
      <c r="BE21" s="78"/>
      <c r="BF21" s="41" t="s">
        <v>21</v>
      </c>
      <c r="BG21" s="45" t="s">
        <v>56</v>
      </c>
      <c r="BH21" s="80" t="s">
        <v>30</v>
      </c>
      <c r="BI21" s="78"/>
      <c r="BJ21" s="57" t="s">
        <v>31</v>
      </c>
      <c r="BK21" s="78"/>
      <c r="BL21" s="78"/>
      <c r="BM21" s="43" t="s">
        <v>22</v>
      </c>
      <c r="BN21" s="48" t="s">
        <v>24</v>
      </c>
      <c r="BO21" s="64" t="s">
        <v>20</v>
      </c>
      <c r="BP21" s="78"/>
      <c r="BQ21" s="41" t="s">
        <v>21</v>
      </c>
      <c r="BR21" s="78"/>
      <c r="BS21" s="78"/>
      <c r="BT21" s="45" t="s">
        <v>56</v>
      </c>
      <c r="BU21" s="51" t="s">
        <v>25</v>
      </c>
      <c r="BV21" s="43" t="s">
        <v>22</v>
      </c>
      <c r="BW21" s="78"/>
      <c r="BX21" s="45" t="s">
        <v>56</v>
      </c>
      <c r="BY21" s="78"/>
      <c r="BZ21" s="78"/>
      <c r="CA21" s="48" t="s">
        <v>24</v>
      </c>
      <c r="CB21" s="52" t="s">
        <v>26</v>
      </c>
      <c r="CC21" s="48" t="s">
        <v>24</v>
      </c>
      <c r="CD21" s="78"/>
      <c r="CE21" s="51" t="s">
        <v>25</v>
      </c>
      <c r="CF21" s="78"/>
      <c r="CG21" s="78"/>
      <c r="CH21" s="51" t="s">
        <v>25</v>
      </c>
      <c r="CI21" s="65" t="s">
        <v>27</v>
      </c>
      <c r="CJ21" s="52" t="s">
        <v>26</v>
      </c>
      <c r="CK21" s="78"/>
      <c r="CL21" s="65" t="s">
        <v>27</v>
      </c>
      <c r="CM21" s="78"/>
      <c r="CN21" s="78"/>
      <c r="CO21" s="52" t="s">
        <v>26</v>
      </c>
      <c r="CP21" s="79" t="s">
        <v>28</v>
      </c>
      <c r="CQ21" s="81" t="s">
        <v>28</v>
      </c>
      <c r="CR21" s="78"/>
      <c r="CS21" s="55" t="s">
        <v>29</v>
      </c>
      <c r="CT21" s="78"/>
      <c r="CU21" s="78"/>
      <c r="CV21" s="65" t="s">
        <v>27</v>
      </c>
      <c r="CW21" s="55" t="s">
        <v>29</v>
      </c>
      <c r="CX21" s="80" t="s">
        <v>30</v>
      </c>
      <c r="CY21" s="78"/>
      <c r="CZ21" s="57" t="s">
        <v>31</v>
      </c>
      <c r="DA21" s="78"/>
      <c r="DB21" s="78"/>
      <c r="DC21" s="79" t="s">
        <v>28</v>
      </c>
      <c r="DD21" s="80" t="s">
        <v>30</v>
      </c>
      <c r="DE21" s="64" t="s">
        <v>20</v>
      </c>
      <c r="DF21" s="78"/>
      <c r="DG21" s="41" t="s">
        <v>21</v>
      </c>
      <c r="DH21" s="78"/>
      <c r="DI21" s="78"/>
      <c r="DJ21" s="55" t="s">
        <v>29</v>
      </c>
      <c r="DK21" s="57" t="s">
        <v>31</v>
      </c>
      <c r="DL21" s="43" t="s">
        <v>22</v>
      </c>
      <c r="DM21" s="78"/>
      <c r="DN21" s="45" t="s">
        <v>56</v>
      </c>
      <c r="DO21" s="78"/>
      <c r="DP21" s="78"/>
      <c r="DQ21" s="80" t="s">
        <v>30</v>
      </c>
      <c r="DR21" s="64" t="s">
        <v>20</v>
      </c>
      <c r="DS21" s="48" t="s">
        <v>24</v>
      </c>
      <c r="DT21" s="78"/>
      <c r="DU21" s="51" t="s">
        <v>25</v>
      </c>
      <c r="DV21" s="78"/>
      <c r="DW21" s="78"/>
      <c r="DX21" s="57" t="s">
        <v>31</v>
      </c>
      <c r="DY21" s="41" t="s">
        <v>21</v>
      </c>
      <c r="DZ21" s="52" t="s">
        <v>26</v>
      </c>
      <c r="EA21" s="78"/>
      <c r="EB21" s="65" t="s">
        <v>27</v>
      </c>
      <c r="EC21" s="78"/>
      <c r="ED21" s="78"/>
      <c r="EE21" s="64" t="s">
        <v>20</v>
      </c>
      <c r="EF21" s="43" t="s">
        <v>22</v>
      </c>
      <c r="EG21" s="79" t="s">
        <v>28</v>
      </c>
      <c r="EH21" s="78"/>
      <c r="EI21" s="55" t="s">
        <v>29</v>
      </c>
      <c r="EJ21" s="78"/>
      <c r="EK21" s="78"/>
      <c r="EL21" s="41" t="s">
        <v>21</v>
      </c>
      <c r="EM21" s="45" t="s">
        <v>56</v>
      </c>
      <c r="EN21" s="80" t="s">
        <v>30</v>
      </c>
      <c r="EO21" s="78"/>
      <c r="EP21" s="57" t="s">
        <v>31</v>
      </c>
      <c r="EQ21" s="78"/>
      <c r="ER21" s="78"/>
      <c r="ES21" s="43" t="s">
        <v>22</v>
      </c>
      <c r="ET21" s="48" t="s">
        <v>24</v>
      </c>
      <c r="EU21" s="64" t="s">
        <v>20</v>
      </c>
      <c r="EV21" s="78"/>
      <c r="EW21" s="41" t="s">
        <v>21</v>
      </c>
      <c r="EX21" s="78"/>
      <c r="EY21" s="78"/>
      <c r="EZ21" s="45" t="s">
        <v>56</v>
      </c>
      <c r="FA21" s="51" t="s">
        <v>25</v>
      </c>
      <c r="FB21" s="43" t="s">
        <v>22</v>
      </c>
      <c r="FC21" s="78"/>
      <c r="FD21" s="45" t="s">
        <v>56</v>
      </c>
      <c r="FE21" s="78"/>
      <c r="FF21" s="78"/>
      <c r="FG21" s="48" t="s">
        <v>24</v>
      </c>
      <c r="FH21" s="52" t="s">
        <v>26</v>
      </c>
      <c r="FI21" s="48" t="s">
        <v>24</v>
      </c>
      <c r="FJ21" s="78"/>
      <c r="FK21" s="51" t="s">
        <v>25</v>
      </c>
      <c r="FL21" s="78"/>
      <c r="FM21" s="78"/>
      <c r="FN21" s="51" t="s">
        <v>25</v>
      </c>
      <c r="FO21" s="65" t="s">
        <v>27</v>
      </c>
    </row>
    <row r="22" spans="1:171" ht="15" customHeight="1">
      <c r="A22" s="53" t="s">
        <v>27</v>
      </c>
      <c r="B22" s="19">
        <f>COUNTIF(D15:FO27,"L-PAC")</f>
        <v>72</v>
      </c>
      <c r="D22" s="65" t="s">
        <v>27</v>
      </c>
      <c r="E22" s="78"/>
      <c r="F22" s="79" t="s">
        <v>28</v>
      </c>
      <c r="G22" s="78"/>
      <c r="H22" s="78"/>
      <c r="I22" s="65" t="s">
        <v>27</v>
      </c>
      <c r="J22" s="55" t="s">
        <v>29</v>
      </c>
      <c r="K22" s="55" t="s">
        <v>29</v>
      </c>
      <c r="L22" s="78"/>
      <c r="M22" s="80" t="s">
        <v>30</v>
      </c>
      <c r="N22" s="78"/>
      <c r="O22" s="78"/>
      <c r="P22" s="79" t="s">
        <v>28</v>
      </c>
      <c r="Q22" s="80" t="s">
        <v>30</v>
      </c>
      <c r="R22" s="57" t="s">
        <v>31</v>
      </c>
      <c r="S22" s="78"/>
      <c r="T22" s="64" t="s">
        <v>20</v>
      </c>
      <c r="U22" s="78"/>
      <c r="V22" s="78"/>
      <c r="W22" s="55" t="s">
        <v>29</v>
      </c>
      <c r="X22" s="57" t="s">
        <v>31</v>
      </c>
      <c r="Y22" s="41" t="s">
        <v>21</v>
      </c>
      <c r="Z22" s="78"/>
      <c r="AA22" s="43" t="s">
        <v>22</v>
      </c>
      <c r="AB22" s="78"/>
      <c r="AC22" s="78"/>
      <c r="AD22" s="80" t="s">
        <v>30</v>
      </c>
      <c r="AE22" s="64" t="s">
        <v>20</v>
      </c>
      <c r="AF22" s="45" t="s">
        <v>56</v>
      </c>
      <c r="AG22" s="78"/>
      <c r="AH22" s="48" t="s">
        <v>24</v>
      </c>
      <c r="AI22" s="78"/>
      <c r="AJ22" s="78"/>
      <c r="AK22" s="57" t="s">
        <v>31</v>
      </c>
      <c r="AL22" s="41" t="s">
        <v>21</v>
      </c>
      <c r="AM22" s="51" t="s">
        <v>25</v>
      </c>
      <c r="AN22" s="78"/>
      <c r="AO22" s="52" t="s">
        <v>26</v>
      </c>
      <c r="AP22" s="78"/>
      <c r="AQ22" s="78"/>
      <c r="AR22" s="64" t="s">
        <v>20</v>
      </c>
      <c r="AS22" s="43" t="s">
        <v>22</v>
      </c>
      <c r="AT22" s="65" t="s">
        <v>27</v>
      </c>
      <c r="AU22" s="78"/>
      <c r="AV22" s="79" t="s">
        <v>28</v>
      </c>
      <c r="AW22" s="78"/>
      <c r="AX22" s="78"/>
      <c r="AY22" s="41" t="s">
        <v>21</v>
      </c>
      <c r="AZ22" s="45" t="s">
        <v>56</v>
      </c>
      <c r="BA22" s="55" t="s">
        <v>29</v>
      </c>
      <c r="BB22" s="78"/>
      <c r="BC22" s="80" t="s">
        <v>30</v>
      </c>
      <c r="BD22" s="78"/>
      <c r="BE22" s="78"/>
      <c r="BF22" s="43" t="s">
        <v>22</v>
      </c>
      <c r="BG22" s="48" t="s">
        <v>24</v>
      </c>
      <c r="BH22" s="57" t="s">
        <v>31</v>
      </c>
      <c r="BI22" s="78"/>
      <c r="BJ22" s="64" t="s">
        <v>20</v>
      </c>
      <c r="BK22" s="78"/>
      <c r="BL22" s="78"/>
      <c r="BM22" s="45" t="s">
        <v>56</v>
      </c>
      <c r="BN22" s="51" t="s">
        <v>25</v>
      </c>
      <c r="BO22" s="41" t="s">
        <v>21</v>
      </c>
      <c r="BP22" s="78"/>
      <c r="BQ22" s="43" t="s">
        <v>22</v>
      </c>
      <c r="BR22" s="78"/>
      <c r="BS22" s="78"/>
      <c r="BT22" s="48" t="s">
        <v>24</v>
      </c>
      <c r="BU22" s="52" t="s">
        <v>26</v>
      </c>
      <c r="BV22" s="45" t="s">
        <v>56</v>
      </c>
      <c r="BW22" s="78"/>
      <c r="BX22" s="48" t="s">
        <v>24</v>
      </c>
      <c r="BY22" s="78"/>
      <c r="BZ22" s="78"/>
      <c r="CA22" s="51" t="s">
        <v>25</v>
      </c>
      <c r="CB22" s="65" t="s">
        <v>27</v>
      </c>
      <c r="CC22" s="51" t="s">
        <v>25</v>
      </c>
      <c r="CD22" s="78"/>
      <c r="CE22" s="52" t="s">
        <v>26</v>
      </c>
      <c r="CF22" s="78"/>
      <c r="CG22" s="78"/>
      <c r="CH22" s="52" t="s">
        <v>26</v>
      </c>
      <c r="CI22" s="79" t="s">
        <v>28</v>
      </c>
      <c r="CJ22" s="65" t="s">
        <v>27</v>
      </c>
      <c r="CK22" s="78"/>
      <c r="CL22" s="79" t="s">
        <v>28</v>
      </c>
      <c r="CM22" s="78"/>
      <c r="CN22" s="78"/>
      <c r="CO22" s="65" t="s">
        <v>27</v>
      </c>
      <c r="CP22" s="55" t="s">
        <v>29</v>
      </c>
      <c r="CQ22" s="55" t="s">
        <v>29</v>
      </c>
      <c r="CR22" s="78"/>
      <c r="CS22" s="80" t="s">
        <v>30</v>
      </c>
      <c r="CT22" s="78"/>
      <c r="CU22" s="78"/>
      <c r="CV22" s="79" t="s">
        <v>28</v>
      </c>
      <c r="CW22" s="80" t="s">
        <v>30</v>
      </c>
      <c r="CX22" s="57" t="s">
        <v>31</v>
      </c>
      <c r="CY22" s="78"/>
      <c r="CZ22" s="64" t="s">
        <v>20</v>
      </c>
      <c r="DA22" s="78"/>
      <c r="DB22" s="78"/>
      <c r="DC22" s="55" t="s">
        <v>29</v>
      </c>
      <c r="DD22" s="57" t="s">
        <v>31</v>
      </c>
      <c r="DE22" s="41" t="s">
        <v>21</v>
      </c>
      <c r="DF22" s="78"/>
      <c r="DG22" s="43" t="s">
        <v>22</v>
      </c>
      <c r="DH22" s="78"/>
      <c r="DI22" s="78"/>
      <c r="DJ22" s="80" t="s">
        <v>30</v>
      </c>
      <c r="DK22" s="64" t="s">
        <v>20</v>
      </c>
      <c r="DL22" s="45" t="s">
        <v>56</v>
      </c>
      <c r="DM22" s="78"/>
      <c r="DN22" s="48" t="s">
        <v>24</v>
      </c>
      <c r="DO22" s="78"/>
      <c r="DP22" s="78"/>
      <c r="DQ22" s="57" t="s">
        <v>31</v>
      </c>
      <c r="DR22" s="41" t="s">
        <v>21</v>
      </c>
      <c r="DS22" s="51" t="s">
        <v>25</v>
      </c>
      <c r="DT22" s="78"/>
      <c r="DU22" s="52" t="s">
        <v>26</v>
      </c>
      <c r="DV22" s="78"/>
      <c r="DW22" s="78"/>
      <c r="DX22" s="64" t="s">
        <v>20</v>
      </c>
      <c r="DY22" s="43" t="s">
        <v>22</v>
      </c>
      <c r="DZ22" s="65" t="s">
        <v>27</v>
      </c>
      <c r="EA22" s="78"/>
      <c r="EB22" s="79" t="s">
        <v>28</v>
      </c>
      <c r="EC22" s="78"/>
      <c r="ED22" s="78"/>
      <c r="EE22" s="41" t="s">
        <v>21</v>
      </c>
      <c r="EF22" s="45" t="s">
        <v>56</v>
      </c>
      <c r="EG22" s="55" t="s">
        <v>29</v>
      </c>
      <c r="EH22" s="78"/>
      <c r="EI22" s="80" t="s">
        <v>30</v>
      </c>
      <c r="EJ22" s="78"/>
      <c r="EK22" s="78"/>
      <c r="EL22" s="43" t="s">
        <v>22</v>
      </c>
      <c r="EM22" s="48" t="s">
        <v>24</v>
      </c>
      <c r="EN22" s="57" t="s">
        <v>31</v>
      </c>
      <c r="EO22" s="78"/>
      <c r="EP22" s="64" t="s">
        <v>20</v>
      </c>
      <c r="EQ22" s="78"/>
      <c r="ER22" s="78"/>
      <c r="ES22" s="45" t="s">
        <v>56</v>
      </c>
      <c r="ET22" s="51" t="s">
        <v>25</v>
      </c>
      <c r="EU22" s="41" t="s">
        <v>21</v>
      </c>
      <c r="EV22" s="78"/>
      <c r="EW22" s="43" t="s">
        <v>22</v>
      </c>
      <c r="EX22" s="78"/>
      <c r="EY22" s="78"/>
      <c r="EZ22" s="48" t="s">
        <v>24</v>
      </c>
      <c r="FA22" s="52" t="s">
        <v>26</v>
      </c>
      <c r="FB22" s="45" t="s">
        <v>56</v>
      </c>
      <c r="FC22" s="78"/>
      <c r="FD22" s="48" t="s">
        <v>24</v>
      </c>
      <c r="FE22" s="78"/>
      <c r="FF22" s="78"/>
      <c r="FG22" s="51" t="s">
        <v>25</v>
      </c>
      <c r="FH22" s="65" t="s">
        <v>27</v>
      </c>
      <c r="FI22" s="51" t="s">
        <v>25</v>
      </c>
      <c r="FJ22" s="78"/>
      <c r="FK22" s="52" t="s">
        <v>26</v>
      </c>
      <c r="FL22" s="78"/>
      <c r="FM22" s="78"/>
      <c r="FN22" s="52" t="s">
        <v>26</v>
      </c>
      <c r="FO22" s="79" t="s">
        <v>28</v>
      </c>
    </row>
    <row r="23" spans="1:171" ht="14.25" customHeight="1">
      <c r="A23" s="82" t="s">
        <v>28</v>
      </c>
      <c r="B23" s="19">
        <f>COUNTIF(D15:FO27,"L-PS")</f>
        <v>72</v>
      </c>
      <c r="D23" s="79" t="s">
        <v>28</v>
      </c>
      <c r="E23" s="78"/>
      <c r="F23" s="55" t="s">
        <v>29</v>
      </c>
      <c r="G23" s="78"/>
      <c r="H23" s="78"/>
      <c r="I23" s="79" t="s">
        <v>28</v>
      </c>
      <c r="J23" s="80" t="s">
        <v>30</v>
      </c>
      <c r="K23" s="80" t="s">
        <v>30</v>
      </c>
      <c r="L23" s="78"/>
      <c r="M23" s="57" t="s">
        <v>31</v>
      </c>
      <c r="N23" s="78"/>
      <c r="O23" s="78"/>
      <c r="P23" s="55" t="s">
        <v>29</v>
      </c>
      <c r="Q23" s="57" t="s">
        <v>31</v>
      </c>
      <c r="R23" s="64" t="s">
        <v>20</v>
      </c>
      <c r="S23" s="78"/>
      <c r="T23" s="41" t="s">
        <v>21</v>
      </c>
      <c r="U23" s="78"/>
      <c r="V23" s="78"/>
      <c r="W23" s="80" t="s">
        <v>30</v>
      </c>
      <c r="X23" s="64" t="s">
        <v>20</v>
      </c>
      <c r="Y23" s="43" t="s">
        <v>22</v>
      </c>
      <c r="Z23" s="78"/>
      <c r="AA23" s="45" t="s">
        <v>56</v>
      </c>
      <c r="AB23" s="78"/>
      <c r="AC23" s="78"/>
      <c r="AD23" s="57" t="s">
        <v>31</v>
      </c>
      <c r="AE23" s="41" t="s">
        <v>21</v>
      </c>
      <c r="AF23" s="48" t="s">
        <v>24</v>
      </c>
      <c r="AG23" s="78"/>
      <c r="AH23" s="51" t="s">
        <v>25</v>
      </c>
      <c r="AI23" s="78"/>
      <c r="AJ23" s="78"/>
      <c r="AK23" s="64" t="s">
        <v>20</v>
      </c>
      <c r="AL23" s="43" t="s">
        <v>22</v>
      </c>
      <c r="AM23" s="52" t="s">
        <v>26</v>
      </c>
      <c r="AN23" s="78"/>
      <c r="AO23" s="65" t="s">
        <v>27</v>
      </c>
      <c r="AP23" s="78"/>
      <c r="AQ23" s="78"/>
      <c r="AR23" s="41" t="s">
        <v>21</v>
      </c>
      <c r="AS23" s="45" t="s">
        <v>56</v>
      </c>
      <c r="AT23" s="79" t="s">
        <v>28</v>
      </c>
      <c r="AU23" s="78"/>
      <c r="AV23" s="55" t="s">
        <v>29</v>
      </c>
      <c r="AW23" s="78"/>
      <c r="AX23" s="78"/>
      <c r="AY23" s="43" t="s">
        <v>22</v>
      </c>
      <c r="AZ23" s="48" t="s">
        <v>24</v>
      </c>
      <c r="BA23" s="80" t="s">
        <v>30</v>
      </c>
      <c r="BB23" s="78"/>
      <c r="BC23" s="57" t="s">
        <v>31</v>
      </c>
      <c r="BD23" s="78"/>
      <c r="BE23" s="78"/>
      <c r="BF23" s="45" t="s">
        <v>56</v>
      </c>
      <c r="BG23" s="51" t="s">
        <v>25</v>
      </c>
      <c r="BH23" s="64" t="s">
        <v>20</v>
      </c>
      <c r="BI23" s="78"/>
      <c r="BJ23" s="41" t="s">
        <v>21</v>
      </c>
      <c r="BK23" s="78"/>
      <c r="BL23" s="78"/>
      <c r="BM23" s="48" t="s">
        <v>24</v>
      </c>
      <c r="BN23" s="52" t="s">
        <v>26</v>
      </c>
      <c r="BO23" s="43" t="s">
        <v>22</v>
      </c>
      <c r="BP23" s="78"/>
      <c r="BQ23" s="45" t="s">
        <v>56</v>
      </c>
      <c r="BR23" s="78"/>
      <c r="BS23" s="78"/>
      <c r="BT23" s="51" t="s">
        <v>25</v>
      </c>
      <c r="BU23" s="65" t="s">
        <v>27</v>
      </c>
      <c r="BV23" s="48" t="s">
        <v>24</v>
      </c>
      <c r="BW23" s="78"/>
      <c r="BX23" s="51" t="s">
        <v>25</v>
      </c>
      <c r="BY23" s="78"/>
      <c r="BZ23" s="78"/>
      <c r="CA23" s="52" t="s">
        <v>26</v>
      </c>
      <c r="CB23" s="79" t="s">
        <v>28</v>
      </c>
      <c r="CC23" s="52" t="s">
        <v>26</v>
      </c>
      <c r="CD23" s="78"/>
      <c r="CE23" s="65" t="s">
        <v>27</v>
      </c>
      <c r="CF23" s="78"/>
      <c r="CG23" s="78"/>
      <c r="CH23" s="65" t="s">
        <v>27</v>
      </c>
      <c r="CI23" s="55" t="s">
        <v>29</v>
      </c>
      <c r="CJ23" s="79" t="s">
        <v>28</v>
      </c>
      <c r="CK23" s="78"/>
      <c r="CL23" s="55" t="s">
        <v>29</v>
      </c>
      <c r="CM23" s="78"/>
      <c r="CN23" s="78"/>
      <c r="CO23" s="79" t="s">
        <v>28</v>
      </c>
      <c r="CP23" s="80" t="s">
        <v>30</v>
      </c>
      <c r="CQ23" s="80" t="s">
        <v>30</v>
      </c>
      <c r="CR23" s="78"/>
      <c r="CS23" s="57" t="s">
        <v>31</v>
      </c>
      <c r="CT23" s="78"/>
      <c r="CU23" s="78"/>
      <c r="CV23" s="55" t="s">
        <v>29</v>
      </c>
      <c r="CW23" s="57" t="s">
        <v>31</v>
      </c>
      <c r="CX23" s="64" t="s">
        <v>20</v>
      </c>
      <c r="CY23" s="78"/>
      <c r="CZ23" s="41" t="s">
        <v>21</v>
      </c>
      <c r="DA23" s="78"/>
      <c r="DB23" s="78"/>
      <c r="DC23" s="80" t="s">
        <v>30</v>
      </c>
      <c r="DD23" s="64" t="s">
        <v>20</v>
      </c>
      <c r="DE23" s="43" t="s">
        <v>22</v>
      </c>
      <c r="DF23" s="78"/>
      <c r="DG23" s="45" t="s">
        <v>56</v>
      </c>
      <c r="DH23" s="78"/>
      <c r="DI23" s="78"/>
      <c r="DJ23" s="57" t="s">
        <v>31</v>
      </c>
      <c r="DK23" s="41" t="s">
        <v>21</v>
      </c>
      <c r="DL23" s="48" t="s">
        <v>24</v>
      </c>
      <c r="DM23" s="78"/>
      <c r="DN23" s="51" t="s">
        <v>25</v>
      </c>
      <c r="DO23" s="78"/>
      <c r="DP23" s="78"/>
      <c r="DQ23" s="64" t="s">
        <v>20</v>
      </c>
      <c r="DR23" s="43" t="s">
        <v>22</v>
      </c>
      <c r="DS23" s="52" t="s">
        <v>26</v>
      </c>
      <c r="DT23" s="78"/>
      <c r="DU23" s="65" t="s">
        <v>27</v>
      </c>
      <c r="DV23" s="78"/>
      <c r="DW23" s="78"/>
      <c r="DX23" s="41" t="s">
        <v>21</v>
      </c>
      <c r="DY23" s="45" t="s">
        <v>56</v>
      </c>
      <c r="DZ23" s="79" t="s">
        <v>28</v>
      </c>
      <c r="EA23" s="78"/>
      <c r="EB23" s="55" t="s">
        <v>29</v>
      </c>
      <c r="EC23" s="78"/>
      <c r="ED23" s="78"/>
      <c r="EE23" s="43" t="s">
        <v>22</v>
      </c>
      <c r="EF23" s="48" t="s">
        <v>24</v>
      </c>
      <c r="EG23" s="80" t="s">
        <v>30</v>
      </c>
      <c r="EH23" s="78"/>
      <c r="EI23" s="57" t="s">
        <v>31</v>
      </c>
      <c r="EJ23" s="78"/>
      <c r="EK23" s="78"/>
      <c r="EL23" s="45" t="s">
        <v>56</v>
      </c>
      <c r="EM23" s="51" t="s">
        <v>25</v>
      </c>
      <c r="EN23" s="64" t="s">
        <v>20</v>
      </c>
      <c r="EO23" s="78"/>
      <c r="EP23" s="41" t="s">
        <v>21</v>
      </c>
      <c r="EQ23" s="78"/>
      <c r="ER23" s="78"/>
      <c r="ES23" s="48" t="s">
        <v>24</v>
      </c>
      <c r="ET23" s="52" t="s">
        <v>26</v>
      </c>
      <c r="EU23" s="43" t="s">
        <v>22</v>
      </c>
      <c r="EV23" s="78"/>
      <c r="EW23" s="45" t="s">
        <v>56</v>
      </c>
      <c r="EX23" s="78"/>
      <c r="EY23" s="78"/>
      <c r="EZ23" s="51" t="s">
        <v>25</v>
      </c>
      <c r="FA23" s="65" t="s">
        <v>27</v>
      </c>
      <c r="FB23" s="48" t="s">
        <v>24</v>
      </c>
      <c r="FC23" s="78"/>
      <c r="FD23" s="51" t="s">
        <v>25</v>
      </c>
      <c r="FE23" s="78"/>
      <c r="FF23" s="78"/>
      <c r="FG23" s="52" t="s">
        <v>26</v>
      </c>
      <c r="FH23" s="79" t="s">
        <v>28</v>
      </c>
      <c r="FI23" s="52" t="s">
        <v>26</v>
      </c>
      <c r="FJ23" s="78"/>
      <c r="FK23" s="65" t="s">
        <v>27</v>
      </c>
      <c r="FL23" s="78"/>
      <c r="FM23" s="78"/>
      <c r="FN23" s="65" t="s">
        <v>27</v>
      </c>
      <c r="FO23" s="55" t="s">
        <v>29</v>
      </c>
    </row>
    <row r="24" spans="1:256" s="83" customFormat="1" ht="13.5">
      <c r="A24" s="55" t="s">
        <v>29</v>
      </c>
      <c r="B24" s="19">
        <f>COUNTIF(D15:FO27,"L-PP")</f>
        <v>72</v>
      </c>
      <c r="C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83" customFormat="1" ht="13.5">
      <c r="A25" s="80" t="s">
        <v>30</v>
      </c>
      <c r="B25" s="19">
        <f>COUNTIF(D15:FO27,"L-PLT")</f>
        <v>72</v>
      </c>
      <c r="C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83" customFormat="1" ht="13.5">
      <c r="A26" s="57" t="s">
        <v>31</v>
      </c>
      <c r="B26" s="19">
        <f>COUNTIF(D15:FO27,"L-PPT")</f>
        <v>72</v>
      </c>
      <c r="C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83" customFormat="1" ht="13.5">
      <c r="A27" s="2"/>
      <c r="B27" s="2"/>
      <c r="C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30" spans="4:167" ht="13.5">
      <c r="D30" s="33" t="s">
        <v>19</v>
      </c>
      <c r="E30" s="33"/>
      <c r="F30" s="33"/>
      <c r="G30" s="33"/>
      <c r="X30" s="33" t="str">
        <f>D30</f>
        <v>LUNES, MIERCOLES Y VIERNES</v>
      </c>
      <c r="Y30" s="33"/>
      <c r="Z30" s="33"/>
      <c r="AA30" s="33"/>
      <c r="AR30" s="33" t="str">
        <f>X30</f>
        <v>LUNES, MIERCOLES Y VIERNES</v>
      </c>
      <c r="AS30" s="33"/>
      <c r="AT30" s="33"/>
      <c r="AU30" s="33"/>
      <c r="BL30" s="33" t="str">
        <f>AR30</f>
        <v>LUNES, MIERCOLES Y VIERNES</v>
      </c>
      <c r="BM30" s="33"/>
      <c r="BN30" s="33"/>
      <c r="BO30" s="33"/>
      <c r="CF30" s="33" t="str">
        <f>BL30</f>
        <v>LUNES, MIERCOLES Y VIERNES</v>
      </c>
      <c r="CG30" s="33"/>
      <c r="CH30" s="33"/>
      <c r="CI30" s="33"/>
      <c r="CZ30" s="33" t="str">
        <f>CF30</f>
        <v>LUNES, MIERCOLES Y VIERNES</v>
      </c>
      <c r="DA30" s="33"/>
      <c r="DB30" s="33"/>
      <c r="DC30" s="33"/>
      <c r="DT30" s="33" t="str">
        <f>CZ30</f>
        <v>LUNES, MIERCOLES Y VIERNES</v>
      </c>
      <c r="DU30" s="33"/>
      <c r="DV30" s="33"/>
      <c r="DW30" s="33"/>
      <c r="EN30" s="33" t="str">
        <f>DT30</f>
        <v>LUNES, MIERCOLES Y VIERNES</v>
      </c>
      <c r="EO30" s="33"/>
      <c r="EP30" s="33"/>
      <c r="EQ30" s="33"/>
      <c r="FH30" s="33" t="str">
        <f>EN30</f>
        <v>LUNES, MIERCOLES Y VIERNES</v>
      </c>
      <c r="FI30" s="33"/>
      <c r="FJ30" s="33"/>
      <c r="FK30" s="33"/>
    </row>
    <row r="32" spans="1:256" s="37" customFormat="1" ht="13.5">
      <c r="A32" s="2"/>
      <c r="B32" s="2"/>
      <c r="C32" s="2"/>
      <c r="D32" s="36" t="s">
        <v>42</v>
      </c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 t="s">
        <v>42</v>
      </c>
      <c r="Y32" s="36"/>
      <c r="Z32" s="36"/>
      <c r="AA32" s="36"/>
      <c r="AB32" s="36"/>
      <c r="AC32" s="36"/>
      <c r="AD32" s="36"/>
      <c r="AE32" s="37" t="s">
        <v>43</v>
      </c>
      <c r="AR32" s="37" t="s">
        <v>43</v>
      </c>
      <c r="BI32" s="36" t="s">
        <v>44</v>
      </c>
      <c r="BJ32" s="36"/>
      <c r="BK32" s="36"/>
      <c r="BL32" s="36" t="s">
        <v>44</v>
      </c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 t="s">
        <v>44</v>
      </c>
      <c r="CG32" s="36"/>
      <c r="CH32" s="36"/>
      <c r="CI32" s="36"/>
      <c r="CJ32" s="36"/>
      <c r="CK32" s="36"/>
      <c r="CL32" s="36"/>
      <c r="CM32" s="36"/>
      <c r="CN32" s="37" t="s">
        <v>45</v>
      </c>
      <c r="CZ32" s="37" t="s">
        <v>45</v>
      </c>
      <c r="DS32" s="38" t="s">
        <v>46</v>
      </c>
      <c r="DT32" s="37" t="s">
        <v>46</v>
      </c>
      <c r="EN32" s="37" t="s">
        <v>46</v>
      </c>
      <c r="EU32" s="37" t="s">
        <v>47</v>
      </c>
      <c r="FH32" s="37" t="s">
        <v>47</v>
      </c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4:171" ht="13.5">
      <c r="D33" s="40" t="s">
        <v>48</v>
      </c>
      <c r="E33" s="40" t="s">
        <v>49</v>
      </c>
      <c r="F33" s="40" t="s">
        <v>50</v>
      </c>
      <c r="G33" s="40" t="s">
        <v>51</v>
      </c>
      <c r="H33" s="40" t="s">
        <v>52</v>
      </c>
      <c r="I33" s="40" t="s">
        <v>53</v>
      </c>
      <c r="J33" s="40" t="s">
        <v>54</v>
      </c>
      <c r="K33" s="40" t="s">
        <v>48</v>
      </c>
      <c r="L33" s="40" t="s">
        <v>49</v>
      </c>
      <c r="M33" s="40" t="s">
        <v>50</v>
      </c>
      <c r="N33" s="40" t="s">
        <v>51</v>
      </c>
      <c r="O33" s="40" t="s">
        <v>55</v>
      </c>
      <c r="P33" s="40" t="s">
        <v>53</v>
      </c>
      <c r="Q33" s="40" t="s">
        <v>54</v>
      </c>
      <c r="R33" s="40" t="s">
        <v>48</v>
      </c>
      <c r="S33" s="40" t="s">
        <v>49</v>
      </c>
      <c r="T33" s="40" t="s">
        <v>50</v>
      </c>
      <c r="U33" s="40" t="s">
        <v>51</v>
      </c>
      <c r="V33" s="40" t="s">
        <v>52</v>
      </c>
      <c r="W33" s="40" t="s">
        <v>53</v>
      </c>
      <c r="X33" s="40" t="s">
        <v>54</v>
      </c>
      <c r="Y33" s="40" t="s">
        <v>48</v>
      </c>
      <c r="Z33" s="40" t="s">
        <v>49</v>
      </c>
      <c r="AA33" s="40" t="s">
        <v>50</v>
      </c>
      <c r="AB33" s="40" t="s">
        <v>51</v>
      </c>
      <c r="AC33" s="40" t="s">
        <v>55</v>
      </c>
      <c r="AD33" s="40" t="s">
        <v>53</v>
      </c>
      <c r="AE33" s="40" t="s">
        <v>54</v>
      </c>
      <c r="AF33" s="40" t="s">
        <v>48</v>
      </c>
      <c r="AG33" s="40" t="s">
        <v>49</v>
      </c>
      <c r="AH33" s="40" t="s">
        <v>50</v>
      </c>
      <c r="AI33" s="40" t="s">
        <v>51</v>
      </c>
      <c r="AJ33" s="40" t="s">
        <v>52</v>
      </c>
      <c r="AK33" s="40" t="s">
        <v>53</v>
      </c>
      <c r="AL33" s="40" t="s">
        <v>54</v>
      </c>
      <c r="AM33" s="40" t="s">
        <v>48</v>
      </c>
      <c r="AN33" s="40" t="s">
        <v>49</v>
      </c>
      <c r="AO33" s="40" t="s">
        <v>50</v>
      </c>
      <c r="AP33" s="40" t="s">
        <v>51</v>
      </c>
      <c r="AQ33" s="40" t="s">
        <v>55</v>
      </c>
      <c r="AR33" s="40" t="s">
        <v>53</v>
      </c>
      <c r="AS33" s="40" t="s">
        <v>54</v>
      </c>
      <c r="AT33" s="40" t="s">
        <v>48</v>
      </c>
      <c r="AU33" s="40" t="s">
        <v>49</v>
      </c>
      <c r="AV33" s="40" t="s">
        <v>50</v>
      </c>
      <c r="AW33" s="40" t="s">
        <v>51</v>
      </c>
      <c r="AX33" s="40" t="s">
        <v>52</v>
      </c>
      <c r="AY33" s="40" t="s">
        <v>53</v>
      </c>
      <c r="AZ33" s="40" t="s">
        <v>54</v>
      </c>
      <c r="BA33" s="40" t="s">
        <v>48</v>
      </c>
      <c r="BB33" s="40" t="s">
        <v>49</v>
      </c>
      <c r="BC33" s="40" t="s">
        <v>50</v>
      </c>
      <c r="BD33" s="40" t="s">
        <v>51</v>
      </c>
      <c r="BE33" s="40" t="s">
        <v>55</v>
      </c>
      <c r="BF33" s="40" t="s">
        <v>53</v>
      </c>
      <c r="BG33" s="40" t="s">
        <v>54</v>
      </c>
      <c r="BH33" s="40" t="s">
        <v>48</v>
      </c>
      <c r="BI33" s="40" t="s">
        <v>49</v>
      </c>
      <c r="BJ33" s="40" t="s">
        <v>50</v>
      </c>
      <c r="BK33" s="40" t="s">
        <v>51</v>
      </c>
      <c r="BL33" s="40" t="s">
        <v>52</v>
      </c>
      <c r="BM33" s="40" t="s">
        <v>53</v>
      </c>
      <c r="BN33" s="40" t="s">
        <v>54</v>
      </c>
      <c r="BO33" s="40" t="s">
        <v>48</v>
      </c>
      <c r="BP33" s="40" t="s">
        <v>49</v>
      </c>
      <c r="BQ33" s="40" t="s">
        <v>50</v>
      </c>
      <c r="BR33" s="40" t="s">
        <v>51</v>
      </c>
      <c r="BS33" s="40" t="s">
        <v>55</v>
      </c>
      <c r="BT33" s="40" t="s">
        <v>53</v>
      </c>
      <c r="BU33" s="40" t="s">
        <v>54</v>
      </c>
      <c r="BV33" s="40" t="s">
        <v>48</v>
      </c>
      <c r="BW33" s="40" t="s">
        <v>49</v>
      </c>
      <c r="BX33" s="40" t="s">
        <v>50</v>
      </c>
      <c r="BY33" s="40" t="s">
        <v>51</v>
      </c>
      <c r="BZ33" s="40" t="s">
        <v>52</v>
      </c>
      <c r="CA33" s="40" t="s">
        <v>53</v>
      </c>
      <c r="CB33" s="40" t="s">
        <v>54</v>
      </c>
      <c r="CC33" s="40" t="s">
        <v>48</v>
      </c>
      <c r="CD33" s="40" t="s">
        <v>49</v>
      </c>
      <c r="CE33" s="40" t="s">
        <v>50</v>
      </c>
      <c r="CF33" s="40" t="s">
        <v>51</v>
      </c>
      <c r="CG33" s="40" t="s">
        <v>55</v>
      </c>
      <c r="CH33" s="40" t="s">
        <v>53</v>
      </c>
      <c r="CI33" s="40" t="s">
        <v>54</v>
      </c>
      <c r="CJ33" s="40" t="s">
        <v>48</v>
      </c>
      <c r="CK33" s="40" t="s">
        <v>49</v>
      </c>
      <c r="CL33" s="40" t="s">
        <v>50</v>
      </c>
      <c r="CM33" s="40" t="s">
        <v>51</v>
      </c>
      <c r="CN33" s="40" t="s">
        <v>52</v>
      </c>
      <c r="CO33" s="40" t="s">
        <v>53</v>
      </c>
      <c r="CP33" s="40" t="s">
        <v>54</v>
      </c>
      <c r="CQ33" s="40" t="s">
        <v>48</v>
      </c>
      <c r="CR33" s="40" t="s">
        <v>49</v>
      </c>
      <c r="CS33" s="40" t="s">
        <v>50</v>
      </c>
      <c r="CT33" s="40" t="s">
        <v>51</v>
      </c>
      <c r="CU33" s="40" t="s">
        <v>55</v>
      </c>
      <c r="CV33" s="40" t="s">
        <v>53</v>
      </c>
      <c r="CW33" s="40" t="s">
        <v>54</v>
      </c>
      <c r="CX33" s="40" t="s">
        <v>48</v>
      </c>
      <c r="CY33" s="40" t="s">
        <v>49</v>
      </c>
      <c r="CZ33" s="40" t="s">
        <v>50</v>
      </c>
      <c r="DA33" s="40" t="s">
        <v>51</v>
      </c>
      <c r="DB33" s="40" t="s">
        <v>52</v>
      </c>
      <c r="DC33" s="40" t="s">
        <v>53</v>
      </c>
      <c r="DD33" s="40" t="s">
        <v>54</v>
      </c>
      <c r="DE33" s="40" t="s">
        <v>48</v>
      </c>
      <c r="DF33" s="40" t="s">
        <v>49</v>
      </c>
      <c r="DG33" s="40" t="s">
        <v>50</v>
      </c>
      <c r="DH33" s="40" t="s">
        <v>51</v>
      </c>
      <c r="DI33" s="40" t="s">
        <v>55</v>
      </c>
      <c r="DJ33" s="40" t="s">
        <v>53</v>
      </c>
      <c r="DK33" s="40" t="s">
        <v>54</v>
      </c>
      <c r="DL33" s="40" t="s">
        <v>48</v>
      </c>
      <c r="DM33" s="40" t="s">
        <v>49</v>
      </c>
      <c r="DN33" s="40" t="s">
        <v>50</v>
      </c>
      <c r="DO33" s="40" t="s">
        <v>51</v>
      </c>
      <c r="DP33" s="40" t="s">
        <v>52</v>
      </c>
      <c r="DQ33" s="40" t="s">
        <v>53</v>
      </c>
      <c r="DR33" s="40" t="s">
        <v>54</v>
      </c>
      <c r="DS33" s="40" t="s">
        <v>48</v>
      </c>
      <c r="DT33" s="40" t="s">
        <v>49</v>
      </c>
      <c r="DU33" s="40" t="s">
        <v>50</v>
      </c>
      <c r="DV33" s="40" t="s">
        <v>51</v>
      </c>
      <c r="DW33" s="40" t="s">
        <v>55</v>
      </c>
      <c r="DX33" s="40" t="s">
        <v>53</v>
      </c>
      <c r="DY33" s="40" t="s">
        <v>54</v>
      </c>
      <c r="DZ33" s="40" t="s">
        <v>48</v>
      </c>
      <c r="EA33" s="40" t="s">
        <v>49</v>
      </c>
      <c r="EB33" s="40" t="s">
        <v>50</v>
      </c>
      <c r="EC33" s="40" t="s">
        <v>51</v>
      </c>
      <c r="ED33" s="40" t="s">
        <v>52</v>
      </c>
      <c r="EE33" s="40" t="s">
        <v>53</v>
      </c>
      <c r="EF33" s="40" t="s">
        <v>54</v>
      </c>
      <c r="EG33" s="40" t="s">
        <v>48</v>
      </c>
      <c r="EH33" s="40" t="s">
        <v>49</v>
      </c>
      <c r="EI33" s="40" t="s">
        <v>50</v>
      </c>
      <c r="EJ33" s="40" t="s">
        <v>51</v>
      </c>
      <c r="EK33" s="40" t="s">
        <v>55</v>
      </c>
      <c r="EL33" s="40" t="s">
        <v>53</v>
      </c>
      <c r="EM33" s="40" t="s">
        <v>54</v>
      </c>
      <c r="EN33" s="40" t="s">
        <v>48</v>
      </c>
      <c r="EO33" s="40" t="s">
        <v>49</v>
      </c>
      <c r="EP33" s="40" t="s">
        <v>50</v>
      </c>
      <c r="EQ33" s="40" t="s">
        <v>51</v>
      </c>
      <c r="ER33" s="40" t="s">
        <v>52</v>
      </c>
      <c r="ES33" s="40" t="s">
        <v>53</v>
      </c>
      <c r="ET33" s="40" t="s">
        <v>54</v>
      </c>
      <c r="EU33" s="40" t="s">
        <v>48</v>
      </c>
      <c r="EV33" s="40" t="s">
        <v>49</v>
      </c>
      <c r="EW33" s="40" t="s">
        <v>50</v>
      </c>
      <c r="EX33" s="40" t="s">
        <v>51</v>
      </c>
      <c r="EY33" s="40" t="s">
        <v>55</v>
      </c>
      <c r="EZ33" s="40" t="s">
        <v>53</v>
      </c>
      <c r="FA33" s="40" t="s">
        <v>54</v>
      </c>
      <c r="FB33" s="40" t="s">
        <v>48</v>
      </c>
      <c r="FC33" s="40" t="s">
        <v>49</v>
      </c>
      <c r="FD33" s="40" t="s">
        <v>50</v>
      </c>
      <c r="FE33" s="40" t="s">
        <v>51</v>
      </c>
      <c r="FF33" s="40" t="s">
        <v>52</v>
      </c>
      <c r="FG33" s="40" t="s">
        <v>53</v>
      </c>
      <c r="FH33" s="40" t="s">
        <v>54</v>
      </c>
      <c r="FI33" s="40" t="s">
        <v>48</v>
      </c>
      <c r="FJ33" s="40" t="s">
        <v>49</v>
      </c>
      <c r="FK33" s="40" t="s">
        <v>50</v>
      </c>
      <c r="FL33" s="40" t="s">
        <v>51</v>
      </c>
      <c r="FM33" s="40" t="s">
        <v>55</v>
      </c>
      <c r="FN33" s="40" t="s">
        <v>53</v>
      </c>
      <c r="FO33" s="40" t="s">
        <v>54</v>
      </c>
    </row>
    <row r="34" spans="4:171" s="42" customFormat="1" ht="14.25">
      <c r="D34" s="60">
        <v>5</v>
      </c>
      <c r="E34" s="40">
        <v>6</v>
      </c>
      <c r="F34" s="60">
        <v>7</v>
      </c>
      <c r="G34" s="40">
        <v>8</v>
      </c>
      <c r="H34" s="60">
        <v>9</v>
      </c>
      <c r="I34" s="40">
        <v>10</v>
      </c>
      <c r="J34" s="40">
        <v>11</v>
      </c>
      <c r="K34" s="60">
        <v>12</v>
      </c>
      <c r="L34" s="40">
        <v>13</v>
      </c>
      <c r="M34" s="60">
        <v>14</v>
      </c>
      <c r="N34" s="40">
        <v>15</v>
      </c>
      <c r="O34" s="60">
        <v>16</v>
      </c>
      <c r="P34" s="40">
        <v>17</v>
      </c>
      <c r="Q34" s="40">
        <v>18</v>
      </c>
      <c r="R34" s="60">
        <v>19</v>
      </c>
      <c r="S34" s="40">
        <v>20</v>
      </c>
      <c r="T34" s="60">
        <v>21</v>
      </c>
      <c r="U34" s="40">
        <v>22</v>
      </c>
      <c r="V34" s="60">
        <v>23</v>
      </c>
      <c r="W34" s="40">
        <v>24</v>
      </c>
      <c r="X34" s="40">
        <v>25</v>
      </c>
      <c r="Y34" s="60">
        <v>26</v>
      </c>
      <c r="Z34" s="40">
        <v>27</v>
      </c>
      <c r="AA34" s="60">
        <v>28</v>
      </c>
      <c r="AB34" s="40">
        <v>29</v>
      </c>
      <c r="AC34" s="60">
        <v>30</v>
      </c>
      <c r="AD34" s="40">
        <v>31</v>
      </c>
      <c r="AE34" s="40">
        <v>1</v>
      </c>
      <c r="AF34" s="60">
        <v>2</v>
      </c>
      <c r="AG34" s="40">
        <v>3</v>
      </c>
      <c r="AH34" s="60">
        <v>4</v>
      </c>
      <c r="AI34" s="40">
        <v>5</v>
      </c>
      <c r="AJ34" s="60">
        <v>6</v>
      </c>
      <c r="AK34" s="40">
        <v>7</v>
      </c>
      <c r="AL34" s="40">
        <v>8</v>
      </c>
      <c r="AM34" s="60">
        <v>9</v>
      </c>
      <c r="AN34" s="40">
        <v>10</v>
      </c>
      <c r="AO34" s="60">
        <v>11</v>
      </c>
      <c r="AP34" s="40">
        <v>12</v>
      </c>
      <c r="AQ34" s="60">
        <v>13</v>
      </c>
      <c r="AR34" s="40">
        <v>14</v>
      </c>
      <c r="AS34" s="40">
        <v>15</v>
      </c>
      <c r="AT34" s="60">
        <v>16</v>
      </c>
      <c r="AU34" s="40">
        <v>17</v>
      </c>
      <c r="AV34" s="60">
        <v>18</v>
      </c>
      <c r="AW34" s="40">
        <v>19</v>
      </c>
      <c r="AX34" s="60">
        <v>20</v>
      </c>
      <c r="AY34" s="40">
        <v>21</v>
      </c>
      <c r="AZ34" s="40">
        <v>22</v>
      </c>
      <c r="BA34" s="60">
        <v>23</v>
      </c>
      <c r="BB34" s="40">
        <v>24</v>
      </c>
      <c r="BC34" s="60">
        <v>25</v>
      </c>
      <c r="BD34" s="40">
        <v>26</v>
      </c>
      <c r="BE34" s="60">
        <v>27</v>
      </c>
      <c r="BF34" s="40">
        <v>28</v>
      </c>
      <c r="BG34" s="40">
        <v>29</v>
      </c>
      <c r="BH34" s="60">
        <v>30</v>
      </c>
      <c r="BI34" s="40">
        <v>1</v>
      </c>
      <c r="BJ34" s="60">
        <v>2</v>
      </c>
      <c r="BK34" s="40">
        <v>3</v>
      </c>
      <c r="BL34" s="60">
        <v>4</v>
      </c>
      <c r="BM34" s="40">
        <v>5</v>
      </c>
      <c r="BN34" s="40">
        <v>6</v>
      </c>
      <c r="BO34" s="60">
        <v>7</v>
      </c>
      <c r="BP34" s="40">
        <v>8</v>
      </c>
      <c r="BQ34" s="60">
        <v>9</v>
      </c>
      <c r="BR34" s="40">
        <v>10</v>
      </c>
      <c r="BS34" s="60">
        <v>11</v>
      </c>
      <c r="BT34" s="40">
        <v>12</v>
      </c>
      <c r="BU34" s="40">
        <v>13</v>
      </c>
      <c r="BV34" s="60">
        <v>14</v>
      </c>
      <c r="BW34" s="40">
        <v>15</v>
      </c>
      <c r="BX34" s="60">
        <v>16</v>
      </c>
      <c r="BY34" s="40">
        <v>17</v>
      </c>
      <c r="BZ34" s="60">
        <v>18</v>
      </c>
      <c r="CA34" s="40">
        <v>19</v>
      </c>
      <c r="CB34" s="40">
        <v>20</v>
      </c>
      <c r="CC34" s="60">
        <v>21</v>
      </c>
      <c r="CD34" s="40">
        <v>22</v>
      </c>
      <c r="CE34" s="60">
        <v>23</v>
      </c>
      <c r="CF34" s="40">
        <v>24</v>
      </c>
      <c r="CG34" s="60">
        <v>25</v>
      </c>
      <c r="CH34" s="40">
        <v>26</v>
      </c>
      <c r="CI34" s="40">
        <v>27</v>
      </c>
      <c r="CJ34" s="60">
        <v>28</v>
      </c>
      <c r="CK34" s="40">
        <v>29</v>
      </c>
      <c r="CL34" s="60">
        <v>30</v>
      </c>
      <c r="CM34" s="40">
        <v>31</v>
      </c>
      <c r="CN34" s="60">
        <v>1</v>
      </c>
      <c r="CO34" s="40">
        <v>2</v>
      </c>
      <c r="CP34" s="40">
        <v>3</v>
      </c>
      <c r="CQ34" s="60">
        <v>4</v>
      </c>
      <c r="CR34" s="40">
        <v>5</v>
      </c>
      <c r="CS34" s="60">
        <v>6</v>
      </c>
      <c r="CT34" s="40">
        <v>7</v>
      </c>
      <c r="CU34" s="60">
        <v>8</v>
      </c>
      <c r="CV34" s="40">
        <v>9</v>
      </c>
      <c r="CW34" s="40">
        <v>10</v>
      </c>
      <c r="CX34" s="60">
        <v>11</v>
      </c>
      <c r="CY34" s="40">
        <v>12</v>
      </c>
      <c r="CZ34" s="60">
        <v>13</v>
      </c>
      <c r="DA34" s="40">
        <v>14</v>
      </c>
      <c r="DB34" s="60">
        <v>15</v>
      </c>
      <c r="DC34" s="40">
        <v>16</v>
      </c>
      <c r="DD34" s="40">
        <v>17</v>
      </c>
      <c r="DE34" s="60">
        <v>18</v>
      </c>
      <c r="DF34" s="40">
        <v>19</v>
      </c>
      <c r="DG34" s="60">
        <v>20</v>
      </c>
      <c r="DH34" s="40">
        <v>21</v>
      </c>
      <c r="DI34" s="60">
        <v>22</v>
      </c>
      <c r="DJ34" s="40">
        <v>23</v>
      </c>
      <c r="DK34" s="40">
        <v>24</v>
      </c>
      <c r="DL34" s="60">
        <v>25</v>
      </c>
      <c r="DM34" s="40">
        <v>26</v>
      </c>
      <c r="DN34" s="60">
        <v>27</v>
      </c>
      <c r="DO34" s="40">
        <v>28</v>
      </c>
      <c r="DP34" s="60">
        <v>29</v>
      </c>
      <c r="DQ34" s="40">
        <v>30</v>
      </c>
      <c r="DR34" s="40">
        <v>31</v>
      </c>
      <c r="DS34" s="60">
        <v>1</v>
      </c>
      <c r="DT34" s="40">
        <v>2</v>
      </c>
      <c r="DU34" s="60">
        <v>3</v>
      </c>
      <c r="DV34" s="40">
        <v>4</v>
      </c>
      <c r="DW34" s="60">
        <v>5</v>
      </c>
      <c r="DX34" s="40">
        <v>6</v>
      </c>
      <c r="DY34" s="40">
        <v>7</v>
      </c>
      <c r="DZ34" s="60">
        <v>8</v>
      </c>
      <c r="EA34" s="40">
        <v>9</v>
      </c>
      <c r="EB34" s="60">
        <v>10</v>
      </c>
      <c r="EC34" s="40">
        <v>11</v>
      </c>
      <c r="ED34" s="60">
        <v>12</v>
      </c>
      <c r="EE34" s="40">
        <v>13</v>
      </c>
      <c r="EF34" s="40">
        <v>14</v>
      </c>
      <c r="EG34" s="60">
        <v>15</v>
      </c>
      <c r="EH34" s="40">
        <v>16</v>
      </c>
      <c r="EI34" s="60">
        <v>17</v>
      </c>
      <c r="EJ34" s="40">
        <v>18</v>
      </c>
      <c r="EK34" s="60">
        <v>19</v>
      </c>
      <c r="EL34" s="40">
        <v>20</v>
      </c>
      <c r="EM34" s="40">
        <v>21</v>
      </c>
      <c r="EN34" s="60">
        <v>22</v>
      </c>
      <c r="EO34" s="40">
        <v>23</v>
      </c>
      <c r="EP34" s="60">
        <v>24</v>
      </c>
      <c r="EQ34" s="40">
        <v>25</v>
      </c>
      <c r="ER34" s="60">
        <v>26</v>
      </c>
      <c r="ES34" s="40">
        <v>27</v>
      </c>
      <c r="ET34" s="40">
        <v>28</v>
      </c>
      <c r="EU34" s="60">
        <v>1</v>
      </c>
      <c r="EV34" s="40">
        <v>2</v>
      </c>
      <c r="EW34" s="60">
        <v>3</v>
      </c>
      <c r="EX34" s="40">
        <v>4</v>
      </c>
      <c r="EY34" s="60">
        <v>5</v>
      </c>
      <c r="EZ34" s="40">
        <v>6</v>
      </c>
      <c r="FA34" s="40">
        <v>7</v>
      </c>
      <c r="FB34" s="60">
        <v>8</v>
      </c>
      <c r="FC34" s="40">
        <v>9</v>
      </c>
      <c r="FD34" s="60">
        <v>10</v>
      </c>
      <c r="FE34" s="40">
        <v>11</v>
      </c>
      <c r="FF34" s="60">
        <v>12</v>
      </c>
      <c r="FG34" s="40">
        <v>13</v>
      </c>
      <c r="FH34" s="40">
        <v>14</v>
      </c>
      <c r="FI34" s="60">
        <v>15</v>
      </c>
      <c r="FJ34" s="40">
        <v>16</v>
      </c>
      <c r="FK34" s="60">
        <v>17</v>
      </c>
      <c r="FL34" s="40">
        <v>18</v>
      </c>
      <c r="FM34" s="60">
        <v>19</v>
      </c>
      <c r="FN34" s="40">
        <v>20</v>
      </c>
      <c r="FO34" s="40">
        <v>21</v>
      </c>
    </row>
    <row r="35" spans="3:171" ht="15" customHeight="1">
      <c r="C35" s="44"/>
      <c r="D35" s="77" t="s">
        <v>23</v>
      </c>
      <c r="E35" s="61"/>
      <c r="F35" s="77" t="s">
        <v>22</v>
      </c>
      <c r="G35" s="61"/>
      <c r="H35" s="77" t="s">
        <v>24</v>
      </c>
      <c r="I35" s="40"/>
      <c r="J35" s="40"/>
      <c r="K35" s="77" t="s">
        <v>21</v>
      </c>
      <c r="L35" s="61"/>
      <c r="M35" s="77" t="s">
        <v>26</v>
      </c>
      <c r="N35" s="61"/>
      <c r="O35" s="77" t="s">
        <v>25</v>
      </c>
      <c r="P35" s="40"/>
      <c r="Q35" s="40"/>
      <c r="R35" s="77" t="s">
        <v>20</v>
      </c>
      <c r="S35" s="61"/>
      <c r="T35" s="77" t="s">
        <v>27</v>
      </c>
      <c r="U35" s="61"/>
      <c r="V35" s="77" t="s">
        <v>28</v>
      </c>
      <c r="W35" s="40"/>
      <c r="X35" s="40"/>
      <c r="Y35" s="77" t="s">
        <v>29</v>
      </c>
      <c r="Z35" s="61"/>
      <c r="AA35" s="77" t="s">
        <v>30</v>
      </c>
      <c r="AB35" s="61"/>
      <c r="AC35" s="77" t="s">
        <v>31</v>
      </c>
      <c r="AD35" s="40"/>
      <c r="AE35" s="40"/>
      <c r="AF35" s="77" t="s">
        <v>22</v>
      </c>
      <c r="AG35" s="61"/>
      <c r="AH35" s="77" t="s">
        <v>24</v>
      </c>
      <c r="AI35" s="61"/>
      <c r="AJ35" s="77" t="s">
        <v>21</v>
      </c>
      <c r="AK35" s="40"/>
      <c r="AL35" s="40"/>
      <c r="AM35" s="77" t="s">
        <v>26</v>
      </c>
      <c r="AN35" s="61"/>
      <c r="AO35" s="77" t="s">
        <v>25</v>
      </c>
      <c r="AP35" s="61"/>
      <c r="AQ35" s="77" t="s">
        <v>20</v>
      </c>
      <c r="AR35" s="40"/>
      <c r="AS35" s="40"/>
      <c r="AT35" s="77" t="s">
        <v>27</v>
      </c>
      <c r="AU35" s="61"/>
      <c r="AV35" s="77" t="s">
        <v>28</v>
      </c>
      <c r="AW35" s="61"/>
      <c r="AX35" s="77" t="s">
        <v>29</v>
      </c>
      <c r="AY35" s="40"/>
      <c r="AZ35" s="40"/>
      <c r="BA35" s="77" t="s">
        <v>30</v>
      </c>
      <c r="BB35" s="61"/>
      <c r="BC35" s="77" t="s">
        <v>31</v>
      </c>
      <c r="BD35" s="61"/>
      <c r="BE35" s="77" t="s">
        <v>23</v>
      </c>
      <c r="BF35" s="40"/>
      <c r="BG35" s="40"/>
      <c r="BH35" s="77" t="s">
        <v>24</v>
      </c>
      <c r="BI35" s="61"/>
      <c r="BJ35" s="77" t="s">
        <v>21</v>
      </c>
      <c r="BK35" s="61"/>
      <c r="BL35" s="77" t="s">
        <v>26</v>
      </c>
      <c r="BM35" s="40"/>
      <c r="BN35" s="40"/>
      <c r="BO35" s="77" t="s">
        <v>25</v>
      </c>
      <c r="BP35" s="61"/>
      <c r="BQ35" s="77" t="s">
        <v>20</v>
      </c>
      <c r="BR35" s="61"/>
      <c r="BS35" s="77" t="s">
        <v>27</v>
      </c>
      <c r="BT35" s="40"/>
      <c r="BU35" s="40"/>
      <c r="BV35" s="77" t="s">
        <v>28</v>
      </c>
      <c r="BW35" s="61"/>
      <c r="BX35" s="77" t="s">
        <v>29</v>
      </c>
      <c r="BY35" s="61"/>
      <c r="BZ35" s="77" t="s">
        <v>30</v>
      </c>
      <c r="CA35" s="40"/>
      <c r="CB35" s="40"/>
      <c r="CC35" s="77" t="s">
        <v>31</v>
      </c>
      <c r="CD35" s="61"/>
      <c r="CE35" s="77" t="s">
        <v>23</v>
      </c>
      <c r="CF35" s="61"/>
      <c r="CG35" s="77" t="s">
        <v>22</v>
      </c>
      <c r="CH35" s="40"/>
      <c r="CI35" s="40"/>
      <c r="CJ35" s="77" t="s">
        <v>21</v>
      </c>
      <c r="CK35" s="61"/>
      <c r="CL35" s="77" t="s">
        <v>26</v>
      </c>
      <c r="CM35" s="61"/>
      <c r="CN35" s="77" t="s">
        <v>25</v>
      </c>
      <c r="CO35" s="40"/>
      <c r="CP35" s="40"/>
      <c r="CQ35" s="77" t="s">
        <v>20</v>
      </c>
      <c r="CR35" s="61"/>
      <c r="CS35" s="77" t="s">
        <v>27</v>
      </c>
      <c r="CT35" s="61"/>
      <c r="CU35" s="77" t="s">
        <v>28</v>
      </c>
      <c r="CV35" s="40"/>
      <c r="CW35" s="40"/>
      <c r="CX35" s="77" t="s">
        <v>29</v>
      </c>
      <c r="CY35" s="61"/>
      <c r="CZ35" s="77" t="s">
        <v>30</v>
      </c>
      <c r="DA35" s="61"/>
      <c r="DB35" s="77" t="s">
        <v>31</v>
      </c>
      <c r="DC35" s="40"/>
      <c r="DD35" s="40"/>
      <c r="DE35" s="77" t="s">
        <v>23</v>
      </c>
      <c r="DF35" s="61"/>
      <c r="DG35" s="77" t="s">
        <v>22</v>
      </c>
      <c r="DH35" s="61"/>
      <c r="DI35" s="77" t="s">
        <v>24</v>
      </c>
      <c r="DJ35" s="40"/>
      <c r="DK35" s="40"/>
      <c r="DL35" s="77" t="s">
        <v>26</v>
      </c>
      <c r="DM35" s="61"/>
      <c r="DN35" s="77" t="s">
        <v>25</v>
      </c>
      <c r="DO35" s="61"/>
      <c r="DP35" s="77" t="s">
        <v>20</v>
      </c>
      <c r="DQ35" s="40"/>
      <c r="DR35" s="40"/>
      <c r="DS35" s="77" t="s">
        <v>27</v>
      </c>
      <c r="DT35" s="61"/>
      <c r="DU35" s="77" t="s">
        <v>28</v>
      </c>
      <c r="DV35" s="61"/>
      <c r="DW35" s="77" t="s">
        <v>29</v>
      </c>
      <c r="DX35" s="40"/>
      <c r="DY35" s="40"/>
      <c r="DZ35" s="77" t="s">
        <v>30</v>
      </c>
      <c r="EA35" s="61"/>
      <c r="EB35" s="77" t="s">
        <v>31</v>
      </c>
      <c r="EC35" s="61"/>
      <c r="ED35" s="77" t="s">
        <v>23</v>
      </c>
      <c r="EE35" s="40"/>
      <c r="EF35" s="40"/>
      <c r="EG35" s="77" t="s">
        <v>22</v>
      </c>
      <c r="EH35" s="61"/>
      <c r="EI35" s="77" t="s">
        <v>24</v>
      </c>
      <c r="EJ35" s="61"/>
      <c r="EK35" s="77" t="s">
        <v>21</v>
      </c>
      <c r="EL35" s="40"/>
      <c r="EM35" s="40"/>
      <c r="EN35" s="77" t="s">
        <v>25</v>
      </c>
      <c r="EO35" s="61"/>
      <c r="EP35" s="77" t="s">
        <v>20</v>
      </c>
      <c r="EQ35" s="61"/>
      <c r="ER35" s="77" t="s">
        <v>27</v>
      </c>
      <c r="ES35" s="40"/>
      <c r="ET35" s="40"/>
      <c r="EU35" s="77" t="s">
        <v>28</v>
      </c>
      <c r="EV35" s="61"/>
      <c r="EW35" s="77" t="s">
        <v>29</v>
      </c>
      <c r="EX35" s="61"/>
      <c r="EY35" s="77" t="s">
        <v>30</v>
      </c>
      <c r="EZ35" s="40"/>
      <c r="FA35" s="40"/>
      <c r="FB35" s="77" t="s">
        <v>31</v>
      </c>
      <c r="FC35" s="61"/>
      <c r="FD35" s="77" t="s">
        <v>23</v>
      </c>
      <c r="FE35" s="61"/>
      <c r="FF35" s="77" t="s">
        <v>22</v>
      </c>
      <c r="FG35" s="40"/>
      <c r="FH35" s="40"/>
      <c r="FI35" s="77" t="s">
        <v>24</v>
      </c>
      <c r="FJ35" s="61"/>
      <c r="FK35" s="77" t="s">
        <v>21</v>
      </c>
      <c r="FL35" s="61"/>
      <c r="FM35" s="77" t="s">
        <v>26</v>
      </c>
      <c r="FN35" s="40"/>
      <c r="FO35" s="40"/>
    </row>
    <row r="36" spans="1:171" s="62" customFormat="1" ht="13.5">
      <c r="A36" s="39" t="s">
        <v>20</v>
      </c>
      <c r="B36" s="19">
        <f>COUNTIF(D36:FO48,"PT")</f>
        <v>72</v>
      </c>
      <c r="C36" s="2"/>
      <c r="D36" s="83"/>
      <c r="E36" s="64" t="s">
        <v>20</v>
      </c>
      <c r="F36" s="83"/>
      <c r="G36" s="41" t="s">
        <v>21</v>
      </c>
      <c r="H36" s="83"/>
      <c r="I36" s="64" t="s">
        <v>20</v>
      </c>
      <c r="J36" s="43" t="s">
        <v>22</v>
      </c>
      <c r="K36" s="83"/>
      <c r="L36" s="43" t="s">
        <v>22</v>
      </c>
      <c r="M36" s="83"/>
      <c r="N36" s="45" t="s">
        <v>56</v>
      </c>
      <c r="O36" s="83"/>
      <c r="P36" s="41" t="s">
        <v>21</v>
      </c>
      <c r="Q36" s="45" t="s">
        <v>56</v>
      </c>
      <c r="R36" s="83"/>
      <c r="S36" s="48" t="s">
        <v>24</v>
      </c>
      <c r="T36" s="83"/>
      <c r="U36" s="51" t="s">
        <v>25</v>
      </c>
      <c r="V36" s="83"/>
      <c r="W36" s="43" t="s">
        <v>22</v>
      </c>
      <c r="X36" s="48" t="s">
        <v>24</v>
      </c>
      <c r="Y36" s="83"/>
      <c r="Z36" s="52" t="s">
        <v>26</v>
      </c>
      <c r="AA36" s="83"/>
      <c r="AB36" s="65" t="s">
        <v>27</v>
      </c>
      <c r="AC36" s="83"/>
      <c r="AD36" s="45" t="s">
        <v>56</v>
      </c>
      <c r="AE36" s="51" t="s">
        <v>25</v>
      </c>
      <c r="AF36" s="83"/>
      <c r="AG36" s="79" t="s">
        <v>28</v>
      </c>
      <c r="AH36" s="83"/>
      <c r="AI36" s="55" t="s">
        <v>29</v>
      </c>
      <c r="AJ36" s="83"/>
      <c r="AK36" s="48" t="s">
        <v>24</v>
      </c>
      <c r="AL36" s="52" t="s">
        <v>26</v>
      </c>
      <c r="AM36" s="83"/>
      <c r="AN36" s="80" t="s">
        <v>30</v>
      </c>
      <c r="AO36" s="83"/>
      <c r="AP36" s="57" t="s">
        <v>31</v>
      </c>
      <c r="AQ36" s="83"/>
      <c r="AR36" s="51" t="s">
        <v>25</v>
      </c>
      <c r="AS36" s="65" t="s">
        <v>27</v>
      </c>
      <c r="AT36" s="83"/>
      <c r="AU36" s="64" t="s">
        <v>20</v>
      </c>
      <c r="AV36" s="83"/>
      <c r="AW36" s="41" t="s">
        <v>21</v>
      </c>
      <c r="AX36" s="83"/>
      <c r="AY36" s="52" t="s">
        <v>26</v>
      </c>
      <c r="AZ36" s="79" t="s">
        <v>28</v>
      </c>
      <c r="BA36" s="83"/>
      <c r="BB36" s="43" t="s">
        <v>22</v>
      </c>
      <c r="BC36" s="83"/>
      <c r="BD36" s="45" t="s">
        <v>56</v>
      </c>
      <c r="BE36" s="83"/>
      <c r="BF36" s="65" t="s">
        <v>27</v>
      </c>
      <c r="BG36" s="55" t="s">
        <v>29</v>
      </c>
      <c r="BH36" s="83"/>
      <c r="BI36" s="48" t="s">
        <v>24</v>
      </c>
      <c r="BJ36" s="83"/>
      <c r="BK36" s="51" t="s">
        <v>25</v>
      </c>
      <c r="BL36" s="83"/>
      <c r="BM36" s="79" t="s">
        <v>28</v>
      </c>
      <c r="BN36" s="80" t="s">
        <v>30</v>
      </c>
      <c r="BO36" s="83"/>
      <c r="BP36" s="52" t="s">
        <v>26</v>
      </c>
      <c r="BQ36" s="83"/>
      <c r="BR36" s="65" t="s">
        <v>27</v>
      </c>
      <c r="BS36" s="83"/>
      <c r="BT36" s="55" t="s">
        <v>29</v>
      </c>
      <c r="BU36" s="57" t="s">
        <v>31</v>
      </c>
      <c r="BV36" s="83"/>
      <c r="BW36" s="79" t="s">
        <v>28</v>
      </c>
      <c r="BX36" s="83"/>
      <c r="BY36" s="55" t="s">
        <v>29</v>
      </c>
      <c r="BZ36" s="83"/>
      <c r="CA36" s="80" t="s">
        <v>30</v>
      </c>
      <c r="CB36" s="64" t="s">
        <v>20</v>
      </c>
      <c r="CC36" s="83"/>
      <c r="CD36" s="80" t="s">
        <v>30</v>
      </c>
      <c r="CE36" s="83"/>
      <c r="CF36" s="57" t="s">
        <v>31</v>
      </c>
      <c r="CG36" s="83"/>
      <c r="CH36" s="57" t="s">
        <v>31</v>
      </c>
      <c r="CI36" s="41" t="s">
        <v>21</v>
      </c>
      <c r="CJ36" s="83"/>
      <c r="CK36" s="64" t="s">
        <v>20</v>
      </c>
      <c r="CL36" s="83"/>
      <c r="CM36" s="41" t="s">
        <v>21</v>
      </c>
      <c r="CN36" s="83"/>
      <c r="CO36" s="64" t="s">
        <v>20</v>
      </c>
      <c r="CP36" s="43" t="s">
        <v>22</v>
      </c>
      <c r="CQ36" s="83"/>
      <c r="CR36" s="43" t="s">
        <v>22</v>
      </c>
      <c r="CS36" s="83"/>
      <c r="CT36" s="45" t="s">
        <v>56</v>
      </c>
      <c r="CU36" s="83"/>
      <c r="CV36" s="41" t="s">
        <v>21</v>
      </c>
      <c r="CW36" s="45" t="s">
        <v>56</v>
      </c>
      <c r="CX36" s="83"/>
      <c r="CY36" s="48" t="s">
        <v>24</v>
      </c>
      <c r="CZ36" s="83"/>
      <c r="DA36" s="51" t="s">
        <v>25</v>
      </c>
      <c r="DB36" s="83"/>
      <c r="DC36" s="43" t="s">
        <v>22</v>
      </c>
      <c r="DD36" s="48" t="s">
        <v>24</v>
      </c>
      <c r="DE36" s="83"/>
      <c r="DF36" s="52" t="s">
        <v>26</v>
      </c>
      <c r="DG36" s="83"/>
      <c r="DH36" s="65" t="s">
        <v>27</v>
      </c>
      <c r="DI36" s="83"/>
      <c r="DJ36" s="45" t="s">
        <v>56</v>
      </c>
      <c r="DK36" s="51" t="s">
        <v>25</v>
      </c>
      <c r="DL36" s="83"/>
      <c r="DM36" s="79" t="s">
        <v>28</v>
      </c>
      <c r="DN36" s="83"/>
      <c r="DO36" s="55" t="s">
        <v>29</v>
      </c>
      <c r="DP36" s="83"/>
      <c r="DQ36" s="48" t="s">
        <v>24</v>
      </c>
      <c r="DR36" s="52" t="s">
        <v>26</v>
      </c>
      <c r="DS36" s="83"/>
      <c r="DT36" s="80" t="s">
        <v>30</v>
      </c>
      <c r="DU36" s="83"/>
      <c r="DV36" s="57" t="s">
        <v>31</v>
      </c>
      <c r="DW36" s="83"/>
      <c r="DX36" s="51" t="s">
        <v>25</v>
      </c>
      <c r="DY36" s="65" t="s">
        <v>27</v>
      </c>
      <c r="DZ36" s="83"/>
      <c r="EA36" s="64" t="s">
        <v>20</v>
      </c>
      <c r="EB36" s="83"/>
      <c r="EC36" s="41" t="s">
        <v>21</v>
      </c>
      <c r="ED36" s="83"/>
      <c r="EE36" s="52" t="s">
        <v>26</v>
      </c>
      <c r="EF36" s="79" t="s">
        <v>28</v>
      </c>
      <c r="EG36" s="83"/>
      <c r="EH36" s="43" t="s">
        <v>22</v>
      </c>
      <c r="EI36" s="83"/>
      <c r="EJ36" s="45" t="s">
        <v>56</v>
      </c>
      <c r="EK36" s="83"/>
      <c r="EL36" s="65" t="s">
        <v>27</v>
      </c>
      <c r="EM36" s="55" t="s">
        <v>29</v>
      </c>
      <c r="EN36" s="83"/>
      <c r="EO36" s="48" t="s">
        <v>24</v>
      </c>
      <c r="EP36" s="83"/>
      <c r="EQ36" s="51" t="s">
        <v>25</v>
      </c>
      <c r="ER36" s="83"/>
      <c r="ES36" s="79" t="s">
        <v>28</v>
      </c>
      <c r="ET36" s="80" t="s">
        <v>30</v>
      </c>
      <c r="EU36" s="83"/>
      <c r="EV36" s="52" t="s">
        <v>26</v>
      </c>
      <c r="EW36" s="83"/>
      <c r="EX36" s="65" t="s">
        <v>27</v>
      </c>
      <c r="EY36" s="83"/>
      <c r="EZ36" s="55" t="s">
        <v>29</v>
      </c>
      <c r="FA36" s="57" t="s">
        <v>31</v>
      </c>
      <c r="FB36" s="83"/>
      <c r="FC36" s="79" t="s">
        <v>28</v>
      </c>
      <c r="FD36" s="83"/>
      <c r="FE36" s="55" t="s">
        <v>29</v>
      </c>
      <c r="FF36" s="83"/>
      <c r="FG36" s="80" t="s">
        <v>30</v>
      </c>
      <c r="FH36" s="64" t="s">
        <v>20</v>
      </c>
      <c r="FI36" s="83"/>
      <c r="FJ36" s="80" t="s">
        <v>30</v>
      </c>
      <c r="FK36" s="83"/>
      <c r="FL36" s="57" t="s">
        <v>31</v>
      </c>
      <c r="FM36" s="83"/>
      <c r="FN36" s="57" t="s">
        <v>31</v>
      </c>
      <c r="FO36" s="41" t="s">
        <v>21</v>
      </c>
    </row>
    <row r="37" spans="1:171" ht="13.5">
      <c r="A37" s="41" t="s">
        <v>21</v>
      </c>
      <c r="B37" s="19">
        <f>COUNTIF(D36:FO48,"PRD")</f>
        <v>72</v>
      </c>
      <c r="D37" s="83"/>
      <c r="E37" s="41" t="s">
        <v>21</v>
      </c>
      <c r="F37" s="83"/>
      <c r="G37" s="43" t="s">
        <v>22</v>
      </c>
      <c r="H37" s="83"/>
      <c r="I37" s="41" t="s">
        <v>21</v>
      </c>
      <c r="J37" s="45" t="s">
        <v>56</v>
      </c>
      <c r="K37" s="83"/>
      <c r="L37" s="45" t="s">
        <v>56</v>
      </c>
      <c r="M37" s="83"/>
      <c r="N37" s="48" t="s">
        <v>24</v>
      </c>
      <c r="O37" s="83"/>
      <c r="P37" s="43" t="s">
        <v>22</v>
      </c>
      <c r="Q37" s="48" t="s">
        <v>24</v>
      </c>
      <c r="R37" s="83"/>
      <c r="S37" s="51" t="s">
        <v>25</v>
      </c>
      <c r="T37" s="83"/>
      <c r="U37" s="52" t="s">
        <v>26</v>
      </c>
      <c r="V37" s="83"/>
      <c r="W37" s="45" t="s">
        <v>56</v>
      </c>
      <c r="X37" s="51" t="s">
        <v>25</v>
      </c>
      <c r="Y37" s="83"/>
      <c r="Z37" s="65" t="s">
        <v>27</v>
      </c>
      <c r="AA37" s="83"/>
      <c r="AB37" s="79" t="s">
        <v>28</v>
      </c>
      <c r="AC37" s="83"/>
      <c r="AD37" s="48" t="s">
        <v>24</v>
      </c>
      <c r="AE37" s="52" t="s">
        <v>26</v>
      </c>
      <c r="AF37" s="83"/>
      <c r="AG37" s="55" t="s">
        <v>29</v>
      </c>
      <c r="AH37" s="83"/>
      <c r="AI37" s="80" t="s">
        <v>30</v>
      </c>
      <c r="AJ37" s="83"/>
      <c r="AK37" s="51" t="s">
        <v>25</v>
      </c>
      <c r="AL37" s="65" t="s">
        <v>27</v>
      </c>
      <c r="AM37" s="83"/>
      <c r="AN37" s="57" t="s">
        <v>31</v>
      </c>
      <c r="AO37" s="83"/>
      <c r="AP37" s="64" t="s">
        <v>20</v>
      </c>
      <c r="AQ37" s="83"/>
      <c r="AR37" s="52" t="s">
        <v>26</v>
      </c>
      <c r="AS37" s="79" t="s">
        <v>28</v>
      </c>
      <c r="AT37" s="83"/>
      <c r="AU37" s="41" t="s">
        <v>21</v>
      </c>
      <c r="AV37" s="83"/>
      <c r="AW37" s="43" t="s">
        <v>22</v>
      </c>
      <c r="AX37" s="83"/>
      <c r="AY37" s="65" t="s">
        <v>27</v>
      </c>
      <c r="AZ37" s="55" t="s">
        <v>29</v>
      </c>
      <c r="BA37" s="83"/>
      <c r="BB37" s="45" t="s">
        <v>56</v>
      </c>
      <c r="BC37" s="83"/>
      <c r="BD37" s="48" t="s">
        <v>24</v>
      </c>
      <c r="BE37" s="83"/>
      <c r="BF37" s="79" t="s">
        <v>28</v>
      </c>
      <c r="BG37" s="80" t="s">
        <v>30</v>
      </c>
      <c r="BH37" s="83"/>
      <c r="BI37" s="51" t="s">
        <v>25</v>
      </c>
      <c r="BJ37" s="83"/>
      <c r="BK37" s="52" t="s">
        <v>26</v>
      </c>
      <c r="BL37" s="83"/>
      <c r="BM37" s="55" t="s">
        <v>29</v>
      </c>
      <c r="BN37" s="57" t="s">
        <v>31</v>
      </c>
      <c r="BO37" s="83"/>
      <c r="BP37" s="65" t="s">
        <v>27</v>
      </c>
      <c r="BQ37" s="83"/>
      <c r="BR37" s="79" t="s">
        <v>28</v>
      </c>
      <c r="BS37" s="83"/>
      <c r="BT37" s="80" t="s">
        <v>30</v>
      </c>
      <c r="BU37" s="64" t="s">
        <v>20</v>
      </c>
      <c r="BV37" s="83"/>
      <c r="BW37" s="55" t="s">
        <v>29</v>
      </c>
      <c r="BX37" s="83"/>
      <c r="BY37" s="80" t="s">
        <v>30</v>
      </c>
      <c r="BZ37" s="83"/>
      <c r="CA37" s="57" t="s">
        <v>31</v>
      </c>
      <c r="CB37" s="41" t="s">
        <v>21</v>
      </c>
      <c r="CC37" s="83"/>
      <c r="CD37" s="57" t="s">
        <v>31</v>
      </c>
      <c r="CE37" s="83"/>
      <c r="CF37" s="64" t="s">
        <v>20</v>
      </c>
      <c r="CG37" s="83"/>
      <c r="CH37" s="64" t="s">
        <v>20</v>
      </c>
      <c r="CI37" s="43" t="s">
        <v>22</v>
      </c>
      <c r="CJ37" s="83"/>
      <c r="CK37" s="41" t="s">
        <v>21</v>
      </c>
      <c r="CL37" s="83"/>
      <c r="CM37" s="43" t="s">
        <v>22</v>
      </c>
      <c r="CN37" s="83"/>
      <c r="CO37" s="41" t="s">
        <v>21</v>
      </c>
      <c r="CP37" s="45" t="s">
        <v>56</v>
      </c>
      <c r="CQ37" s="83"/>
      <c r="CR37" s="45" t="s">
        <v>56</v>
      </c>
      <c r="CS37" s="83"/>
      <c r="CT37" s="48" t="s">
        <v>24</v>
      </c>
      <c r="CU37" s="83"/>
      <c r="CV37" s="43" t="s">
        <v>22</v>
      </c>
      <c r="CW37" s="48" t="s">
        <v>24</v>
      </c>
      <c r="CX37" s="83"/>
      <c r="CY37" s="51" t="s">
        <v>25</v>
      </c>
      <c r="CZ37" s="83"/>
      <c r="DA37" s="52" t="s">
        <v>26</v>
      </c>
      <c r="DB37" s="83"/>
      <c r="DC37" s="45" t="s">
        <v>56</v>
      </c>
      <c r="DD37" s="51" t="s">
        <v>25</v>
      </c>
      <c r="DE37" s="83"/>
      <c r="DF37" s="65" t="s">
        <v>27</v>
      </c>
      <c r="DG37" s="83"/>
      <c r="DH37" s="79" t="s">
        <v>28</v>
      </c>
      <c r="DI37" s="83"/>
      <c r="DJ37" s="48" t="s">
        <v>24</v>
      </c>
      <c r="DK37" s="52" t="s">
        <v>26</v>
      </c>
      <c r="DL37" s="83"/>
      <c r="DM37" s="55" t="s">
        <v>29</v>
      </c>
      <c r="DN37" s="83"/>
      <c r="DO37" s="80" t="s">
        <v>30</v>
      </c>
      <c r="DP37" s="83"/>
      <c r="DQ37" s="51" t="s">
        <v>25</v>
      </c>
      <c r="DR37" s="65" t="s">
        <v>27</v>
      </c>
      <c r="DS37" s="83"/>
      <c r="DT37" s="57" t="s">
        <v>31</v>
      </c>
      <c r="DU37" s="83"/>
      <c r="DV37" s="64" t="s">
        <v>20</v>
      </c>
      <c r="DW37" s="83"/>
      <c r="DX37" s="52" t="s">
        <v>26</v>
      </c>
      <c r="DY37" s="79" t="s">
        <v>28</v>
      </c>
      <c r="DZ37" s="83"/>
      <c r="EA37" s="41" t="s">
        <v>21</v>
      </c>
      <c r="EB37" s="83"/>
      <c r="EC37" s="43" t="s">
        <v>22</v>
      </c>
      <c r="ED37" s="83"/>
      <c r="EE37" s="65" t="s">
        <v>27</v>
      </c>
      <c r="EF37" s="55" t="s">
        <v>29</v>
      </c>
      <c r="EG37" s="83"/>
      <c r="EH37" s="45" t="s">
        <v>56</v>
      </c>
      <c r="EI37" s="83"/>
      <c r="EJ37" s="48" t="s">
        <v>24</v>
      </c>
      <c r="EK37" s="83"/>
      <c r="EL37" s="79" t="s">
        <v>28</v>
      </c>
      <c r="EM37" s="80" t="s">
        <v>30</v>
      </c>
      <c r="EN37" s="83"/>
      <c r="EO37" s="51" t="s">
        <v>25</v>
      </c>
      <c r="EP37" s="83"/>
      <c r="EQ37" s="52" t="s">
        <v>26</v>
      </c>
      <c r="ER37" s="83"/>
      <c r="ES37" s="55" t="s">
        <v>29</v>
      </c>
      <c r="ET37" s="57" t="s">
        <v>31</v>
      </c>
      <c r="EU37" s="83"/>
      <c r="EV37" s="65" t="s">
        <v>27</v>
      </c>
      <c r="EW37" s="83"/>
      <c r="EX37" s="79" t="s">
        <v>28</v>
      </c>
      <c r="EY37" s="83"/>
      <c r="EZ37" s="80" t="s">
        <v>30</v>
      </c>
      <c r="FA37" s="64" t="s">
        <v>20</v>
      </c>
      <c r="FB37" s="83"/>
      <c r="FC37" s="55" t="s">
        <v>29</v>
      </c>
      <c r="FD37" s="83"/>
      <c r="FE37" s="80" t="s">
        <v>30</v>
      </c>
      <c r="FF37" s="83"/>
      <c r="FG37" s="57" t="s">
        <v>31</v>
      </c>
      <c r="FH37" s="41" t="s">
        <v>21</v>
      </c>
      <c r="FI37" s="83"/>
      <c r="FJ37" s="57" t="s">
        <v>31</v>
      </c>
      <c r="FK37" s="83"/>
      <c r="FL37" s="64" t="s">
        <v>20</v>
      </c>
      <c r="FM37" s="83"/>
      <c r="FN37" s="64" t="s">
        <v>20</v>
      </c>
      <c r="FO37" s="43" t="s">
        <v>22</v>
      </c>
    </row>
    <row r="38" spans="1:171" ht="13.5">
      <c r="A38" s="43" t="s">
        <v>22</v>
      </c>
      <c r="B38" s="19">
        <f>COUNTIF(D36:FO48,"PNA")</f>
        <v>72</v>
      </c>
      <c r="D38" s="83"/>
      <c r="E38" s="43" t="s">
        <v>22</v>
      </c>
      <c r="F38" s="83"/>
      <c r="G38" s="45" t="s">
        <v>56</v>
      </c>
      <c r="H38" s="83"/>
      <c r="I38" s="43" t="s">
        <v>22</v>
      </c>
      <c r="J38" s="48" t="s">
        <v>24</v>
      </c>
      <c r="K38" s="83"/>
      <c r="L38" s="48" t="s">
        <v>24</v>
      </c>
      <c r="M38" s="83"/>
      <c r="N38" s="51" t="s">
        <v>25</v>
      </c>
      <c r="O38" s="83"/>
      <c r="P38" s="45" t="s">
        <v>56</v>
      </c>
      <c r="Q38" s="51" t="s">
        <v>25</v>
      </c>
      <c r="R38" s="83"/>
      <c r="S38" s="52" t="s">
        <v>26</v>
      </c>
      <c r="T38" s="83"/>
      <c r="U38" s="65" t="s">
        <v>27</v>
      </c>
      <c r="V38" s="83"/>
      <c r="W38" s="48" t="s">
        <v>24</v>
      </c>
      <c r="X38" s="52" t="s">
        <v>26</v>
      </c>
      <c r="Y38" s="83"/>
      <c r="Z38" s="79" t="s">
        <v>28</v>
      </c>
      <c r="AA38" s="83"/>
      <c r="AB38" s="55" t="s">
        <v>29</v>
      </c>
      <c r="AC38" s="83"/>
      <c r="AD38" s="51" t="s">
        <v>25</v>
      </c>
      <c r="AE38" s="65" t="s">
        <v>27</v>
      </c>
      <c r="AF38" s="83"/>
      <c r="AG38" s="80" t="s">
        <v>30</v>
      </c>
      <c r="AH38" s="83"/>
      <c r="AI38" s="57" t="s">
        <v>31</v>
      </c>
      <c r="AJ38" s="83"/>
      <c r="AK38" s="52" t="s">
        <v>26</v>
      </c>
      <c r="AL38" s="79" t="s">
        <v>28</v>
      </c>
      <c r="AM38" s="83"/>
      <c r="AN38" s="64" t="s">
        <v>20</v>
      </c>
      <c r="AO38" s="83"/>
      <c r="AP38" s="41" t="s">
        <v>21</v>
      </c>
      <c r="AQ38" s="83"/>
      <c r="AR38" s="65" t="s">
        <v>27</v>
      </c>
      <c r="AS38" s="55" t="s">
        <v>29</v>
      </c>
      <c r="AT38" s="83"/>
      <c r="AU38" s="43" t="s">
        <v>22</v>
      </c>
      <c r="AV38" s="83"/>
      <c r="AW38" s="45" t="s">
        <v>56</v>
      </c>
      <c r="AX38" s="83"/>
      <c r="AY38" s="79" t="s">
        <v>28</v>
      </c>
      <c r="AZ38" s="80" t="s">
        <v>30</v>
      </c>
      <c r="BA38" s="83"/>
      <c r="BB38" s="48" t="s">
        <v>24</v>
      </c>
      <c r="BC38" s="83"/>
      <c r="BD38" s="51" t="s">
        <v>25</v>
      </c>
      <c r="BE38" s="83"/>
      <c r="BF38" s="55" t="s">
        <v>29</v>
      </c>
      <c r="BG38" s="57" t="s">
        <v>31</v>
      </c>
      <c r="BH38" s="83"/>
      <c r="BI38" s="52" t="s">
        <v>26</v>
      </c>
      <c r="BJ38" s="83"/>
      <c r="BK38" s="65" t="s">
        <v>27</v>
      </c>
      <c r="BL38" s="83"/>
      <c r="BM38" s="80" t="s">
        <v>30</v>
      </c>
      <c r="BN38" s="64" t="s">
        <v>20</v>
      </c>
      <c r="BO38" s="83"/>
      <c r="BP38" s="79" t="s">
        <v>28</v>
      </c>
      <c r="BQ38" s="83"/>
      <c r="BR38" s="55" t="s">
        <v>29</v>
      </c>
      <c r="BS38" s="83"/>
      <c r="BT38" s="57" t="s">
        <v>31</v>
      </c>
      <c r="BU38" s="41" t="s">
        <v>21</v>
      </c>
      <c r="BV38" s="83"/>
      <c r="BW38" s="80" t="s">
        <v>30</v>
      </c>
      <c r="BX38" s="83"/>
      <c r="BY38" s="57" t="s">
        <v>31</v>
      </c>
      <c r="BZ38" s="83"/>
      <c r="CA38" s="64" t="s">
        <v>20</v>
      </c>
      <c r="CB38" s="43" t="s">
        <v>22</v>
      </c>
      <c r="CC38" s="83"/>
      <c r="CD38" s="64" t="s">
        <v>20</v>
      </c>
      <c r="CE38" s="83"/>
      <c r="CF38" s="41" t="s">
        <v>21</v>
      </c>
      <c r="CG38" s="83"/>
      <c r="CH38" s="41" t="s">
        <v>21</v>
      </c>
      <c r="CI38" s="45" t="s">
        <v>56</v>
      </c>
      <c r="CJ38" s="83"/>
      <c r="CK38" s="43" t="s">
        <v>22</v>
      </c>
      <c r="CL38" s="83"/>
      <c r="CM38" s="45" t="s">
        <v>56</v>
      </c>
      <c r="CN38" s="83"/>
      <c r="CO38" s="43" t="s">
        <v>22</v>
      </c>
      <c r="CP38" s="48" t="s">
        <v>24</v>
      </c>
      <c r="CQ38" s="83"/>
      <c r="CR38" s="48" t="s">
        <v>24</v>
      </c>
      <c r="CS38" s="83"/>
      <c r="CT38" s="51" t="s">
        <v>25</v>
      </c>
      <c r="CU38" s="83"/>
      <c r="CV38" s="45" t="s">
        <v>56</v>
      </c>
      <c r="CW38" s="51" t="s">
        <v>25</v>
      </c>
      <c r="CX38" s="83"/>
      <c r="CY38" s="52" t="s">
        <v>26</v>
      </c>
      <c r="CZ38" s="83"/>
      <c r="DA38" s="65" t="s">
        <v>27</v>
      </c>
      <c r="DB38" s="83"/>
      <c r="DC38" s="48" t="s">
        <v>24</v>
      </c>
      <c r="DD38" s="52" t="s">
        <v>26</v>
      </c>
      <c r="DE38" s="83"/>
      <c r="DF38" s="79" t="s">
        <v>28</v>
      </c>
      <c r="DG38" s="83"/>
      <c r="DH38" s="55" t="s">
        <v>29</v>
      </c>
      <c r="DI38" s="83"/>
      <c r="DJ38" s="51" t="s">
        <v>25</v>
      </c>
      <c r="DK38" s="65" t="s">
        <v>27</v>
      </c>
      <c r="DL38" s="83"/>
      <c r="DM38" s="80" t="s">
        <v>30</v>
      </c>
      <c r="DN38" s="83"/>
      <c r="DO38" s="57" t="s">
        <v>31</v>
      </c>
      <c r="DP38" s="83"/>
      <c r="DQ38" s="52" t="s">
        <v>26</v>
      </c>
      <c r="DR38" s="79" t="s">
        <v>28</v>
      </c>
      <c r="DS38" s="83"/>
      <c r="DT38" s="64" t="s">
        <v>20</v>
      </c>
      <c r="DU38" s="83"/>
      <c r="DV38" s="41" t="s">
        <v>21</v>
      </c>
      <c r="DW38" s="83"/>
      <c r="DX38" s="65" t="s">
        <v>27</v>
      </c>
      <c r="DY38" s="55" t="s">
        <v>29</v>
      </c>
      <c r="DZ38" s="83"/>
      <c r="EA38" s="43" t="s">
        <v>22</v>
      </c>
      <c r="EB38" s="83"/>
      <c r="EC38" s="45" t="s">
        <v>56</v>
      </c>
      <c r="ED38" s="83"/>
      <c r="EE38" s="79" t="s">
        <v>28</v>
      </c>
      <c r="EF38" s="80" t="s">
        <v>30</v>
      </c>
      <c r="EG38" s="83"/>
      <c r="EH38" s="48" t="s">
        <v>24</v>
      </c>
      <c r="EI38" s="83"/>
      <c r="EJ38" s="51" t="s">
        <v>25</v>
      </c>
      <c r="EK38" s="83"/>
      <c r="EL38" s="55" t="s">
        <v>29</v>
      </c>
      <c r="EM38" s="57" t="s">
        <v>31</v>
      </c>
      <c r="EN38" s="83"/>
      <c r="EO38" s="52" t="s">
        <v>26</v>
      </c>
      <c r="EP38" s="83"/>
      <c r="EQ38" s="65" t="s">
        <v>27</v>
      </c>
      <c r="ER38" s="83"/>
      <c r="ES38" s="80" t="s">
        <v>30</v>
      </c>
      <c r="ET38" s="64" t="s">
        <v>20</v>
      </c>
      <c r="EU38" s="83"/>
      <c r="EV38" s="79" t="s">
        <v>28</v>
      </c>
      <c r="EW38" s="83"/>
      <c r="EX38" s="55" t="s">
        <v>29</v>
      </c>
      <c r="EY38" s="83"/>
      <c r="EZ38" s="57" t="s">
        <v>31</v>
      </c>
      <c r="FA38" s="41" t="s">
        <v>21</v>
      </c>
      <c r="FB38" s="83"/>
      <c r="FC38" s="80" t="s">
        <v>30</v>
      </c>
      <c r="FD38" s="83"/>
      <c r="FE38" s="57" t="s">
        <v>31</v>
      </c>
      <c r="FF38" s="83"/>
      <c r="FG38" s="64" t="s">
        <v>20</v>
      </c>
      <c r="FH38" s="43" t="s">
        <v>22</v>
      </c>
      <c r="FI38" s="83"/>
      <c r="FJ38" s="64" t="s">
        <v>20</v>
      </c>
      <c r="FK38" s="83"/>
      <c r="FL38" s="41" t="s">
        <v>21</v>
      </c>
      <c r="FM38" s="83"/>
      <c r="FN38" s="41" t="s">
        <v>21</v>
      </c>
      <c r="FO38" s="45" t="s">
        <v>56</v>
      </c>
    </row>
    <row r="39" spans="1:171" ht="13.5">
      <c r="A39" s="45" t="s">
        <v>56</v>
      </c>
      <c r="B39" s="19">
        <f>COUNTIF(D36:FO48,"PRI")</f>
        <v>72</v>
      </c>
      <c r="D39" s="83"/>
      <c r="E39" s="45" t="s">
        <v>56</v>
      </c>
      <c r="F39" s="83"/>
      <c r="G39" s="48" t="s">
        <v>24</v>
      </c>
      <c r="H39" s="83"/>
      <c r="I39" s="45" t="s">
        <v>56</v>
      </c>
      <c r="J39" s="51" t="s">
        <v>25</v>
      </c>
      <c r="K39" s="83"/>
      <c r="L39" s="51" t="s">
        <v>25</v>
      </c>
      <c r="M39" s="83"/>
      <c r="N39" s="52" t="s">
        <v>26</v>
      </c>
      <c r="O39" s="83"/>
      <c r="P39" s="48" t="s">
        <v>24</v>
      </c>
      <c r="Q39" s="52" t="s">
        <v>26</v>
      </c>
      <c r="R39" s="83"/>
      <c r="S39" s="65" t="s">
        <v>27</v>
      </c>
      <c r="T39" s="83"/>
      <c r="U39" s="79" t="s">
        <v>28</v>
      </c>
      <c r="V39" s="83"/>
      <c r="W39" s="51" t="s">
        <v>25</v>
      </c>
      <c r="X39" s="65" t="s">
        <v>27</v>
      </c>
      <c r="Y39" s="83"/>
      <c r="Z39" s="55" t="s">
        <v>29</v>
      </c>
      <c r="AA39" s="83"/>
      <c r="AB39" s="80" t="s">
        <v>30</v>
      </c>
      <c r="AC39" s="83"/>
      <c r="AD39" s="52" t="s">
        <v>26</v>
      </c>
      <c r="AE39" s="79" t="s">
        <v>28</v>
      </c>
      <c r="AF39" s="83"/>
      <c r="AG39" s="57" t="s">
        <v>31</v>
      </c>
      <c r="AH39" s="83"/>
      <c r="AI39" s="64" t="s">
        <v>20</v>
      </c>
      <c r="AJ39" s="83"/>
      <c r="AK39" s="65" t="s">
        <v>27</v>
      </c>
      <c r="AL39" s="55" t="s">
        <v>29</v>
      </c>
      <c r="AM39" s="83"/>
      <c r="AN39" s="41" t="s">
        <v>21</v>
      </c>
      <c r="AO39" s="83"/>
      <c r="AP39" s="43" t="s">
        <v>22</v>
      </c>
      <c r="AQ39" s="83"/>
      <c r="AR39" s="79" t="s">
        <v>28</v>
      </c>
      <c r="AS39" s="80" t="s">
        <v>30</v>
      </c>
      <c r="AT39" s="83"/>
      <c r="AU39" s="45" t="s">
        <v>56</v>
      </c>
      <c r="AV39" s="83"/>
      <c r="AW39" s="48" t="s">
        <v>24</v>
      </c>
      <c r="AX39" s="83"/>
      <c r="AY39" s="55" t="s">
        <v>29</v>
      </c>
      <c r="AZ39" s="57" t="s">
        <v>31</v>
      </c>
      <c r="BA39" s="83"/>
      <c r="BB39" s="51" t="s">
        <v>25</v>
      </c>
      <c r="BC39" s="83"/>
      <c r="BD39" s="52" t="s">
        <v>26</v>
      </c>
      <c r="BE39" s="83"/>
      <c r="BF39" s="80" t="s">
        <v>30</v>
      </c>
      <c r="BG39" s="64" t="s">
        <v>20</v>
      </c>
      <c r="BH39" s="83"/>
      <c r="BI39" s="65" t="s">
        <v>27</v>
      </c>
      <c r="BJ39" s="83"/>
      <c r="BK39" s="79" t="s">
        <v>28</v>
      </c>
      <c r="BL39" s="83"/>
      <c r="BM39" s="57" t="s">
        <v>31</v>
      </c>
      <c r="BN39" s="41" t="s">
        <v>21</v>
      </c>
      <c r="BO39" s="83"/>
      <c r="BP39" s="55" t="s">
        <v>29</v>
      </c>
      <c r="BQ39" s="83"/>
      <c r="BR39" s="80" t="s">
        <v>30</v>
      </c>
      <c r="BS39" s="83"/>
      <c r="BT39" s="64" t="s">
        <v>20</v>
      </c>
      <c r="BU39" s="43" t="s">
        <v>22</v>
      </c>
      <c r="BV39" s="83"/>
      <c r="BW39" s="57" t="s">
        <v>31</v>
      </c>
      <c r="BX39" s="83"/>
      <c r="BY39" s="64" t="s">
        <v>20</v>
      </c>
      <c r="BZ39" s="83"/>
      <c r="CA39" s="41" t="s">
        <v>21</v>
      </c>
      <c r="CB39" s="45" t="s">
        <v>56</v>
      </c>
      <c r="CC39" s="83"/>
      <c r="CD39" s="41" t="s">
        <v>21</v>
      </c>
      <c r="CE39" s="83"/>
      <c r="CF39" s="43" t="s">
        <v>22</v>
      </c>
      <c r="CG39" s="83"/>
      <c r="CH39" s="43" t="s">
        <v>22</v>
      </c>
      <c r="CI39" s="48" t="s">
        <v>24</v>
      </c>
      <c r="CJ39" s="83"/>
      <c r="CK39" s="45" t="s">
        <v>56</v>
      </c>
      <c r="CL39" s="83"/>
      <c r="CM39" s="48" t="s">
        <v>24</v>
      </c>
      <c r="CN39" s="83"/>
      <c r="CO39" s="45" t="s">
        <v>56</v>
      </c>
      <c r="CP39" s="51" t="s">
        <v>25</v>
      </c>
      <c r="CQ39" s="83"/>
      <c r="CR39" s="51" t="s">
        <v>25</v>
      </c>
      <c r="CS39" s="83"/>
      <c r="CT39" s="52" t="s">
        <v>26</v>
      </c>
      <c r="CU39" s="83"/>
      <c r="CV39" s="48" t="s">
        <v>24</v>
      </c>
      <c r="CW39" s="52" t="s">
        <v>26</v>
      </c>
      <c r="CX39" s="83"/>
      <c r="CY39" s="65" t="s">
        <v>27</v>
      </c>
      <c r="CZ39" s="83"/>
      <c r="DA39" s="79" t="s">
        <v>28</v>
      </c>
      <c r="DB39" s="83"/>
      <c r="DC39" s="51" t="s">
        <v>25</v>
      </c>
      <c r="DD39" s="65" t="s">
        <v>27</v>
      </c>
      <c r="DE39" s="83"/>
      <c r="DF39" s="55" t="s">
        <v>29</v>
      </c>
      <c r="DG39" s="83"/>
      <c r="DH39" s="80" t="s">
        <v>30</v>
      </c>
      <c r="DI39" s="83"/>
      <c r="DJ39" s="52" t="s">
        <v>26</v>
      </c>
      <c r="DK39" s="79" t="s">
        <v>28</v>
      </c>
      <c r="DL39" s="83"/>
      <c r="DM39" s="57" t="s">
        <v>31</v>
      </c>
      <c r="DN39" s="83"/>
      <c r="DO39" s="64" t="s">
        <v>20</v>
      </c>
      <c r="DP39" s="83"/>
      <c r="DQ39" s="65" t="s">
        <v>27</v>
      </c>
      <c r="DR39" s="55" t="s">
        <v>29</v>
      </c>
      <c r="DS39" s="83"/>
      <c r="DT39" s="41" t="s">
        <v>21</v>
      </c>
      <c r="DU39" s="83"/>
      <c r="DV39" s="43" t="s">
        <v>22</v>
      </c>
      <c r="DW39" s="83"/>
      <c r="DX39" s="79" t="s">
        <v>28</v>
      </c>
      <c r="DY39" s="80" t="s">
        <v>30</v>
      </c>
      <c r="DZ39" s="83"/>
      <c r="EA39" s="45" t="s">
        <v>56</v>
      </c>
      <c r="EB39" s="83"/>
      <c r="EC39" s="48" t="s">
        <v>24</v>
      </c>
      <c r="ED39" s="83"/>
      <c r="EE39" s="55" t="s">
        <v>29</v>
      </c>
      <c r="EF39" s="57" t="s">
        <v>31</v>
      </c>
      <c r="EG39" s="83"/>
      <c r="EH39" s="51" t="s">
        <v>25</v>
      </c>
      <c r="EI39" s="83"/>
      <c r="EJ39" s="52" t="s">
        <v>26</v>
      </c>
      <c r="EK39" s="83"/>
      <c r="EL39" s="80" t="s">
        <v>30</v>
      </c>
      <c r="EM39" s="64" t="s">
        <v>20</v>
      </c>
      <c r="EN39" s="83"/>
      <c r="EO39" s="65" t="s">
        <v>27</v>
      </c>
      <c r="EP39" s="83"/>
      <c r="EQ39" s="79" t="s">
        <v>28</v>
      </c>
      <c r="ER39" s="83"/>
      <c r="ES39" s="57" t="s">
        <v>31</v>
      </c>
      <c r="ET39" s="41" t="s">
        <v>21</v>
      </c>
      <c r="EU39" s="83"/>
      <c r="EV39" s="55" t="s">
        <v>29</v>
      </c>
      <c r="EW39" s="83"/>
      <c r="EX39" s="80" t="s">
        <v>30</v>
      </c>
      <c r="EY39" s="83"/>
      <c r="EZ39" s="64" t="s">
        <v>20</v>
      </c>
      <c r="FA39" s="43" t="s">
        <v>22</v>
      </c>
      <c r="FB39" s="83"/>
      <c r="FC39" s="57" t="s">
        <v>31</v>
      </c>
      <c r="FD39" s="83"/>
      <c r="FE39" s="64" t="s">
        <v>20</v>
      </c>
      <c r="FF39" s="83"/>
      <c r="FG39" s="41" t="s">
        <v>21</v>
      </c>
      <c r="FH39" s="45" t="s">
        <v>56</v>
      </c>
      <c r="FI39" s="83"/>
      <c r="FJ39" s="41" t="s">
        <v>21</v>
      </c>
      <c r="FK39" s="83"/>
      <c r="FL39" s="43" t="s">
        <v>22</v>
      </c>
      <c r="FM39" s="83"/>
      <c r="FN39" s="43" t="s">
        <v>22</v>
      </c>
      <c r="FO39" s="48" t="s">
        <v>24</v>
      </c>
    </row>
    <row r="40" spans="1:171" ht="13.5">
      <c r="A40" s="48" t="s">
        <v>24</v>
      </c>
      <c r="B40" s="19">
        <f>COUNTIF(D36:FO48,"CONV")</f>
        <v>72</v>
      </c>
      <c r="D40" s="83"/>
      <c r="E40" s="48" t="s">
        <v>24</v>
      </c>
      <c r="F40" s="83"/>
      <c r="G40" s="51" t="s">
        <v>25</v>
      </c>
      <c r="H40" s="83"/>
      <c r="I40" s="48" t="s">
        <v>24</v>
      </c>
      <c r="J40" s="52" t="s">
        <v>26</v>
      </c>
      <c r="K40" s="83"/>
      <c r="L40" s="52" t="s">
        <v>26</v>
      </c>
      <c r="M40" s="83"/>
      <c r="N40" s="65" t="s">
        <v>27</v>
      </c>
      <c r="O40" s="83"/>
      <c r="P40" s="51" t="s">
        <v>25</v>
      </c>
      <c r="Q40" s="65" t="s">
        <v>27</v>
      </c>
      <c r="R40" s="83"/>
      <c r="S40" s="79" t="s">
        <v>28</v>
      </c>
      <c r="T40" s="83"/>
      <c r="U40" s="55" t="s">
        <v>29</v>
      </c>
      <c r="V40" s="83"/>
      <c r="W40" s="52" t="s">
        <v>26</v>
      </c>
      <c r="X40" s="79" t="s">
        <v>28</v>
      </c>
      <c r="Y40" s="83"/>
      <c r="Z40" s="80" t="s">
        <v>30</v>
      </c>
      <c r="AA40" s="83"/>
      <c r="AB40" s="57" t="s">
        <v>31</v>
      </c>
      <c r="AC40" s="83"/>
      <c r="AD40" s="65" t="s">
        <v>27</v>
      </c>
      <c r="AE40" s="55" t="s">
        <v>29</v>
      </c>
      <c r="AF40" s="83"/>
      <c r="AG40" s="64" t="s">
        <v>20</v>
      </c>
      <c r="AH40" s="83"/>
      <c r="AI40" s="41" t="s">
        <v>21</v>
      </c>
      <c r="AJ40" s="83"/>
      <c r="AK40" s="79" t="s">
        <v>28</v>
      </c>
      <c r="AL40" s="80" t="s">
        <v>30</v>
      </c>
      <c r="AM40" s="83"/>
      <c r="AN40" s="43" t="s">
        <v>22</v>
      </c>
      <c r="AO40" s="83"/>
      <c r="AP40" s="45" t="s">
        <v>56</v>
      </c>
      <c r="AQ40" s="83"/>
      <c r="AR40" s="55" t="s">
        <v>29</v>
      </c>
      <c r="AS40" s="57" t="s">
        <v>31</v>
      </c>
      <c r="AT40" s="83"/>
      <c r="AU40" s="48" t="s">
        <v>24</v>
      </c>
      <c r="AV40" s="83"/>
      <c r="AW40" s="51" t="s">
        <v>25</v>
      </c>
      <c r="AX40" s="83"/>
      <c r="AY40" s="80" t="s">
        <v>30</v>
      </c>
      <c r="AZ40" s="64" t="s">
        <v>20</v>
      </c>
      <c r="BA40" s="83"/>
      <c r="BB40" s="52" t="s">
        <v>26</v>
      </c>
      <c r="BC40" s="83"/>
      <c r="BD40" s="65" t="s">
        <v>27</v>
      </c>
      <c r="BE40" s="83"/>
      <c r="BF40" s="57" t="s">
        <v>31</v>
      </c>
      <c r="BG40" s="41" t="s">
        <v>21</v>
      </c>
      <c r="BH40" s="83"/>
      <c r="BI40" s="79" t="s">
        <v>28</v>
      </c>
      <c r="BJ40" s="83"/>
      <c r="BK40" s="55" t="s">
        <v>29</v>
      </c>
      <c r="BL40" s="83"/>
      <c r="BM40" s="64" t="s">
        <v>20</v>
      </c>
      <c r="BN40" s="43" t="s">
        <v>22</v>
      </c>
      <c r="BO40" s="83"/>
      <c r="BP40" s="80" t="s">
        <v>30</v>
      </c>
      <c r="BQ40" s="83"/>
      <c r="BR40" s="57" t="s">
        <v>31</v>
      </c>
      <c r="BS40" s="83"/>
      <c r="BT40" s="41" t="s">
        <v>21</v>
      </c>
      <c r="BU40" s="45" t="s">
        <v>56</v>
      </c>
      <c r="BV40" s="83"/>
      <c r="BW40" s="64" t="s">
        <v>20</v>
      </c>
      <c r="BX40" s="83"/>
      <c r="BY40" s="41" t="s">
        <v>21</v>
      </c>
      <c r="BZ40" s="83"/>
      <c r="CA40" s="43" t="s">
        <v>22</v>
      </c>
      <c r="CB40" s="48" t="s">
        <v>24</v>
      </c>
      <c r="CC40" s="83"/>
      <c r="CD40" s="43" t="s">
        <v>22</v>
      </c>
      <c r="CE40" s="83"/>
      <c r="CF40" s="45" t="s">
        <v>56</v>
      </c>
      <c r="CG40" s="83"/>
      <c r="CH40" s="45" t="s">
        <v>56</v>
      </c>
      <c r="CI40" s="51" t="s">
        <v>25</v>
      </c>
      <c r="CJ40" s="83"/>
      <c r="CK40" s="48" t="s">
        <v>24</v>
      </c>
      <c r="CL40" s="83"/>
      <c r="CM40" s="51" t="s">
        <v>25</v>
      </c>
      <c r="CN40" s="83"/>
      <c r="CO40" s="48" t="s">
        <v>24</v>
      </c>
      <c r="CP40" s="52" t="s">
        <v>26</v>
      </c>
      <c r="CQ40" s="83"/>
      <c r="CR40" s="52" t="s">
        <v>26</v>
      </c>
      <c r="CS40" s="83"/>
      <c r="CT40" s="65" t="s">
        <v>27</v>
      </c>
      <c r="CU40" s="83"/>
      <c r="CV40" s="51" t="s">
        <v>25</v>
      </c>
      <c r="CW40" s="65" t="s">
        <v>27</v>
      </c>
      <c r="CX40" s="83"/>
      <c r="CY40" s="79" t="s">
        <v>28</v>
      </c>
      <c r="CZ40" s="83"/>
      <c r="DA40" s="55" t="s">
        <v>29</v>
      </c>
      <c r="DB40" s="83"/>
      <c r="DC40" s="52" t="s">
        <v>26</v>
      </c>
      <c r="DD40" s="79" t="s">
        <v>28</v>
      </c>
      <c r="DE40" s="83"/>
      <c r="DF40" s="80" t="s">
        <v>30</v>
      </c>
      <c r="DG40" s="83"/>
      <c r="DH40" s="57" t="s">
        <v>31</v>
      </c>
      <c r="DI40" s="83"/>
      <c r="DJ40" s="65" t="s">
        <v>27</v>
      </c>
      <c r="DK40" s="55" t="s">
        <v>29</v>
      </c>
      <c r="DL40" s="83"/>
      <c r="DM40" s="64" t="s">
        <v>20</v>
      </c>
      <c r="DN40" s="83"/>
      <c r="DO40" s="41" t="s">
        <v>21</v>
      </c>
      <c r="DP40" s="83"/>
      <c r="DQ40" s="79" t="s">
        <v>28</v>
      </c>
      <c r="DR40" s="80" t="s">
        <v>30</v>
      </c>
      <c r="DS40" s="83"/>
      <c r="DT40" s="43" t="s">
        <v>22</v>
      </c>
      <c r="DU40" s="83"/>
      <c r="DV40" s="45" t="s">
        <v>56</v>
      </c>
      <c r="DW40" s="83"/>
      <c r="DX40" s="55" t="s">
        <v>29</v>
      </c>
      <c r="DY40" s="57" t="s">
        <v>31</v>
      </c>
      <c r="DZ40" s="83"/>
      <c r="EA40" s="48" t="s">
        <v>24</v>
      </c>
      <c r="EB40" s="83"/>
      <c r="EC40" s="51" t="s">
        <v>25</v>
      </c>
      <c r="ED40" s="83"/>
      <c r="EE40" s="80" t="s">
        <v>30</v>
      </c>
      <c r="EF40" s="64" t="s">
        <v>20</v>
      </c>
      <c r="EG40" s="83"/>
      <c r="EH40" s="52" t="s">
        <v>26</v>
      </c>
      <c r="EI40" s="83"/>
      <c r="EJ40" s="65" t="s">
        <v>27</v>
      </c>
      <c r="EK40" s="83"/>
      <c r="EL40" s="57" t="s">
        <v>31</v>
      </c>
      <c r="EM40" s="41" t="s">
        <v>21</v>
      </c>
      <c r="EN40" s="83"/>
      <c r="EO40" s="79" t="s">
        <v>28</v>
      </c>
      <c r="EP40" s="83"/>
      <c r="EQ40" s="55" t="s">
        <v>29</v>
      </c>
      <c r="ER40" s="83"/>
      <c r="ES40" s="64" t="s">
        <v>20</v>
      </c>
      <c r="ET40" s="43" t="s">
        <v>22</v>
      </c>
      <c r="EU40" s="83"/>
      <c r="EV40" s="80" t="s">
        <v>30</v>
      </c>
      <c r="EW40" s="83"/>
      <c r="EX40" s="57" t="s">
        <v>31</v>
      </c>
      <c r="EY40" s="83"/>
      <c r="EZ40" s="41" t="s">
        <v>21</v>
      </c>
      <c r="FA40" s="45" t="s">
        <v>56</v>
      </c>
      <c r="FB40" s="83"/>
      <c r="FC40" s="64" t="s">
        <v>20</v>
      </c>
      <c r="FD40" s="83"/>
      <c r="FE40" s="41" t="s">
        <v>21</v>
      </c>
      <c r="FF40" s="83"/>
      <c r="FG40" s="43" t="s">
        <v>22</v>
      </c>
      <c r="FH40" s="48" t="s">
        <v>24</v>
      </c>
      <c r="FI40" s="83"/>
      <c r="FJ40" s="43" t="s">
        <v>22</v>
      </c>
      <c r="FK40" s="83"/>
      <c r="FL40" s="45" t="s">
        <v>56</v>
      </c>
      <c r="FM40" s="83"/>
      <c r="FN40" s="45" t="s">
        <v>56</v>
      </c>
      <c r="FO40" s="51" t="s">
        <v>25</v>
      </c>
    </row>
    <row r="41" spans="1:171" ht="13.5">
      <c r="A41" s="51" t="s">
        <v>25</v>
      </c>
      <c r="B41" s="19">
        <f>COUNTIF(D36:FO48,"PAN")</f>
        <v>72</v>
      </c>
      <c r="D41" s="83"/>
      <c r="E41" s="51" t="s">
        <v>25</v>
      </c>
      <c r="F41" s="83"/>
      <c r="G41" s="52" t="s">
        <v>26</v>
      </c>
      <c r="H41" s="83"/>
      <c r="I41" s="51" t="s">
        <v>25</v>
      </c>
      <c r="J41" s="65" t="s">
        <v>27</v>
      </c>
      <c r="K41" s="83"/>
      <c r="L41" s="65" t="s">
        <v>27</v>
      </c>
      <c r="M41" s="83"/>
      <c r="N41" s="79" t="s">
        <v>28</v>
      </c>
      <c r="O41" s="83"/>
      <c r="P41" s="52" t="s">
        <v>26</v>
      </c>
      <c r="Q41" s="79" t="s">
        <v>28</v>
      </c>
      <c r="R41" s="83"/>
      <c r="S41" s="55" t="s">
        <v>29</v>
      </c>
      <c r="T41" s="83"/>
      <c r="U41" s="80" t="s">
        <v>30</v>
      </c>
      <c r="V41" s="83"/>
      <c r="W41" s="65" t="s">
        <v>27</v>
      </c>
      <c r="X41" s="55" t="s">
        <v>29</v>
      </c>
      <c r="Y41" s="83"/>
      <c r="Z41" s="57" t="s">
        <v>31</v>
      </c>
      <c r="AA41" s="83"/>
      <c r="AB41" s="64" t="s">
        <v>20</v>
      </c>
      <c r="AC41" s="83"/>
      <c r="AD41" s="79" t="s">
        <v>28</v>
      </c>
      <c r="AE41" s="80" t="s">
        <v>30</v>
      </c>
      <c r="AF41" s="83"/>
      <c r="AG41" s="41" t="s">
        <v>21</v>
      </c>
      <c r="AH41" s="83"/>
      <c r="AI41" s="43" t="s">
        <v>22</v>
      </c>
      <c r="AJ41" s="83"/>
      <c r="AK41" s="55" t="s">
        <v>29</v>
      </c>
      <c r="AL41" s="57" t="s">
        <v>31</v>
      </c>
      <c r="AM41" s="83"/>
      <c r="AN41" s="45" t="s">
        <v>56</v>
      </c>
      <c r="AO41" s="83"/>
      <c r="AP41" s="48" t="s">
        <v>24</v>
      </c>
      <c r="AQ41" s="83"/>
      <c r="AR41" s="80" t="s">
        <v>30</v>
      </c>
      <c r="AS41" s="64" t="s">
        <v>20</v>
      </c>
      <c r="AT41" s="83"/>
      <c r="AU41" s="51" t="s">
        <v>25</v>
      </c>
      <c r="AV41" s="83"/>
      <c r="AW41" s="52" t="s">
        <v>26</v>
      </c>
      <c r="AX41" s="83"/>
      <c r="AY41" s="57" t="s">
        <v>31</v>
      </c>
      <c r="AZ41" s="41" t="s">
        <v>21</v>
      </c>
      <c r="BA41" s="83"/>
      <c r="BB41" s="65" t="s">
        <v>27</v>
      </c>
      <c r="BC41" s="83"/>
      <c r="BD41" s="79" t="s">
        <v>28</v>
      </c>
      <c r="BE41" s="83"/>
      <c r="BF41" s="64" t="s">
        <v>20</v>
      </c>
      <c r="BG41" s="43" t="s">
        <v>22</v>
      </c>
      <c r="BH41" s="83"/>
      <c r="BI41" s="55" t="s">
        <v>29</v>
      </c>
      <c r="BJ41" s="83"/>
      <c r="BK41" s="80" t="s">
        <v>30</v>
      </c>
      <c r="BL41" s="83"/>
      <c r="BM41" s="41" t="s">
        <v>21</v>
      </c>
      <c r="BN41" s="45" t="s">
        <v>56</v>
      </c>
      <c r="BO41" s="83"/>
      <c r="BP41" s="57" t="s">
        <v>31</v>
      </c>
      <c r="BQ41" s="83"/>
      <c r="BR41" s="64" t="s">
        <v>20</v>
      </c>
      <c r="BS41" s="83"/>
      <c r="BT41" s="43" t="s">
        <v>22</v>
      </c>
      <c r="BU41" s="48" t="s">
        <v>24</v>
      </c>
      <c r="BV41" s="83"/>
      <c r="BW41" s="41" t="s">
        <v>21</v>
      </c>
      <c r="BX41" s="83"/>
      <c r="BY41" s="43" t="s">
        <v>22</v>
      </c>
      <c r="BZ41" s="83"/>
      <c r="CA41" s="45" t="s">
        <v>56</v>
      </c>
      <c r="CB41" s="51" t="s">
        <v>25</v>
      </c>
      <c r="CC41" s="83"/>
      <c r="CD41" s="45" t="s">
        <v>56</v>
      </c>
      <c r="CE41" s="83"/>
      <c r="CF41" s="48" t="s">
        <v>24</v>
      </c>
      <c r="CG41" s="83"/>
      <c r="CH41" s="48" t="s">
        <v>24</v>
      </c>
      <c r="CI41" s="52" t="s">
        <v>26</v>
      </c>
      <c r="CJ41" s="83"/>
      <c r="CK41" s="51" t="s">
        <v>25</v>
      </c>
      <c r="CL41" s="83"/>
      <c r="CM41" s="52" t="s">
        <v>26</v>
      </c>
      <c r="CN41" s="83"/>
      <c r="CO41" s="51" t="s">
        <v>25</v>
      </c>
      <c r="CP41" s="65" t="s">
        <v>27</v>
      </c>
      <c r="CQ41" s="83"/>
      <c r="CR41" s="65" t="s">
        <v>27</v>
      </c>
      <c r="CS41" s="83"/>
      <c r="CT41" s="79" t="s">
        <v>28</v>
      </c>
      <c r="CU41" s="83"/>
      <c r="CV41" s="52" t="s">
        <v>26</v>
      </c>
      <c r="CW41" s="79" t="s">
        <v>28</v>
      </c>
      <c r="CX41" s="83"/>
      <c r="CY41" s="55" t="s">
        <v>29</v>
      </c>
      <c r="CZ41" s="83"/>
      <c r="DA41" s="80" t="s">
        <v>30</v>
      </c>
      <c r="DB41" s="83"/>
      <c r="DC41" s="65" t="s">
        <v>27</v>
      </c>
      <c r="DD41" s="55" t="s">
        <v>29</v>
      </c>
      <c r="DE41" s="83"/>
      <c r="DF41" s="57" t="s">
        <v>31</v>
      </c>
      <c r="DG41" s="83"/>
      <c r="DH41" s="64" t="s">
        <v>20</v>
      </c>
      <c r="DI41" s="83"/>
      <c r="DJ41" s="79" t="s">
        <v>28</v>
      </c>
      <c r="DK41" s="80" t="s">
        <v>30</v>
      </c>
      <c r="DL41" s="83"/>
      <c r="DM41" s="41" t="s">
        <v>21</v>
      </c>
      <c r="DN41" s="83"/>
      <c r="DO41" s="43" t="s">
        <v>22</v>
      </c>
      <c r="DP41" s="83"/>
      <c r="DQ41" s="55" t="s">
        <v>29</v>
      </c>
      <c r="DR41" s="57" t="s">
        <v>31</v>
      </c>
      <c r="DS41" s="83"/>
      <c r="DT41" s="45" t="s">
        <v>56</v>
      </c>
      <c r="DU41" s="83"/>
      <c r="DV41" s="48" t="s">
        <v>24</v>
      </c>
      <c r="DW41" s="83"/>
      <c r="DX41" s="80" t="s">
        <v>30</v>
      </c>
      <c r="DY41" s="64" t="s">
        <v>20</v>
      </c>
      <c r="DZ41" s="83"/>
      <c r="EA41" s="51" t="s">
        <v>25</v>
      </c>
      <c r="EB41" s="83"/>
      <c r="EC41" s="52" t="s">
        <v>26</v>
      </c>
      <c r="ED41" s="83"/>
      <c r="EE41" s="57" t="s">
        <v>31</v>
      </c>
      <c r="EF41" s="41" t="s">
        <v>21</v>
      </c>
      <c r="EG41" s="83"/>
      <c r="EH41" s="65" t="s">
        <v>27</v>
      </c>
      <c r="EI41" s="83"/>
      <c r="EJ41" s="79" t="s">
        <v>28</v>
      </c>
      <c r="EK41" s="83"/>
      <c r="EL41" s="64" t="s">
        <v>20</v>
      </c>
      <c r="EM41" s="43" t="s">
        <v>22</v>
      </c>
      <c r="EN41" s="83"/>
      <c r="EO41" s="55" t="s">
        <v>29</v>
      </c>
      <c r="EP41" s="83"/>
      <c r="EQ41" s="80" t="s">
        <v>30</v>
      </c>
      <c r="ER41" s="83"/>
      <c r="ES41" s="41" t="s">
        <v>21</v>
      </c>
      <c r="ET41" s="45" t="s">
        <v>56</v>
      </c>
      <c r="EU41" s="83"/>
      <c r="EV41" s="57" t="s">
        <v>31</v>
      </c>
      <c r="EW41" s="83"/>
      <c r="EX41" s="64" t="s">
        <v>20</v>
      </c>
      <c r="EY41" s="83"/>
      <c r="EZ41" s="43" t="s">
        <v>22</v>
      </c>
      <c r="FA41" s="48" t="s">
        <v>24</v>
      </c>
      <c r="FB41" s="83"/>
      <c r="FC41" s="41" t="s">
        <v>21</v>
      </c>
      <c r="FD41" s="83"/>
      <c r="FE41" s="43" t="s">
        <v>22</v>
      </c>
      <c r="FF41" s="83"/>
      <c r="FG41" s="45" t="s">
        <v>56</v>
      </c>
      <c r="FH41" s="51" t="s">
        <v>25</v>
      </c>
      <c r="FI41" s="83"/>
      <c r="FJ41" s="45" t="s">
        <v>56</v>
      </c>
      <c r="FK41" s="83"/>
      <c r="FL41" s="48" t="s">
        <v>24</v>
      </c>
      <c r="FM41" s="83"/>
      <c r="FN41" s="48" t="s">
        <v>24</v>
      </c>
      <c r="FO41" s="52" t="s">
        <v>26</v>
      </c>
    </row>
    <row r="42" spans="1:171" ht="13.5">
      <c r="A42" s="52" t="s">
        <v>26</v>
      </c>
      <c r="B42" s="19">
        <f>COUNTIF(D36:FO48,"PVEM")</f>
        <v>72</v>
      </c>
      <c r="D42" s="83"/>
      <c r="E42" s="52" t="s">
        <v>26</v>
      </c>
      <c r="F42" s="83"/>
      <c r="G42" s="65" t="s">
        <v>27</v>
      </c>
      <c r="H42" s="83"/>
      <c r="I42" s="52" t="s">
        <v>26</v>
      </c>
      <c r="J42" s="79" t="s">
        <v>28</v>
      </c>
      <c r="K42" s="83"/>
      <c r="L42" s="79" t="s">
        <v>28</v>
      </c>
      <c r="M42" s="83"/>
      <c r="N42" s="55" t="s">
        <v>29</v>
      </c>
      <c r="O42" s="83"/>
      <c r="P42" s="65" t="s">
        <v>27</v>
      </c>
      <c r="Q42" s="55" t="s">
        <v>29</v>
      </c>
      <c r="R42" s="83"/>
      <c r="S42" s="80" t="s">
        <v>30</v>
      </c>
      <c r="T42" s="83"/>
      <c r="U42" s="57" t="s">
        <v>31</v>
      </c>
      <c r="V42" s="83"/>
      <c r="W42" s="79" t="s">
        <v>28</v>
      </c>
      <c r="X42" s="80" t="s">
        <v>30</v>
      </c>
      <c r="Y42" s="83"/>
      <c r="Z42" s="64" t="s">
        <v>20</v>
      </c>
      <c r="AA42" s="83"/>
      <c r="AB42" s="41" t="s">
        <v>21</v>
      </c>
      <c r="AC42" s="83"/>
      <c r="AD42" s="55" t="s">
        <v>29</v>
      </c>
      <c r="AE42" s="57" t="s">
        <v>31</v>
      </c>
      <c r="AF42" s="83"/>
      <c r="AG42" s="43" t="s">
        <v>22</v>
      </c>
      <c r="AH42" s="83"/>
      <c r="AI42" s="45" t="s">
        <v>56</v>
      </c>
      <c r="AJ42" s="83"/>
      <c r="AK42" s="80" t="s">
        <v>30</v>
      </c>
      <c r="AL42" s="64" t="s">
        <v>20</v>
      </c>
      <c r="AM42" s="83"/>
      <c r="AN42" s="48" t="s">
        <v>24</v>
      </c>
      <c r="AO42" s="83"/>
      <c r="AP42" s="51" t="s">
        <v>25</v>
      </c>
      <c r="AQ42" s="83"/>
      <c r="AR42" s="57" t="s">
        <v>31</v>
      </c>
      <c r="AS42" s="41" t="s">
        <v>21</v>
      </c>
      <c r="AT42" s="83"/>
      <c r="AU42" s="52" t="s">
        <v>26</v>
      </c>
      <c r="AV42" s="83"/>
      <c r="AW42" s="65" t="s">
        <v>27</v>
      </c>
      <c r="AX42" s="83"/>
      <c r="AY42" s="64" t="s">
        <v>20</v>
      </c>
      <c r="AZ42" s="43" t="s">
        <v>22</v>
      </c>
      <c r="BA42" s="83"/>
      <c r="BB42" s="79" t="s">
        <v>28</v>
      </c>
      <c r="BC42" s="83"/>
      <c r="BD42" s="55" t="s">
        <v>29</v>
      </c>
      <c r="BE42" s="83"/>
      <c r="BF42" s="41" t="s">
        <v>21</v>
      </c>
      <c r="BG42" s="45" t="s">
        <v>56</v>
      </c>
      <c r="BH42" s="83"/>
      <c r="BI42" s="80" t="s">
        <v>30</v>
      </c>
      <c r="BJ42" s="83"/>
      <c r="BK42" s="57" t="s">
        <v>31</v>
      </c>
      <c r="BL42" s="83"/>
      <c r="BM42" s="43" t="s">
        <v>22</v>
      </c>
      <c r="BN42" s="48" t="s">
        <v>24</v>
      </c>
      <c r="BO42" s="83"/>
      <c r="BP42" s="64" t="s">
        <v>20</v>
      </c>
      <c r="BQ42" s="83"/>
      <c r="BR42" s="41" t="s">
        <v>21</v>
      </c>
      <c r="BS42" s="83"/>
      <c r="BT42" s="45" t="s">
        <v>56</v>
      </c>
      <c r="BU42" s="51" t="s">
        <v>25</v>
      </c>
      <c r="BV42" s="83"/>
      <c r="BW42" s="43" t="s">
        <v>22</v>
      </c>
      <c r="BX42" s="83"/>
      <c r="BY42" s="45" t="s">
        <v>56</v>
      </c>
      <c r="BZ42" s="83"/>
      <c r="CA42" s="48" t="s">
        <v>24</v>
      </c>
      <c r="CB42" s="52" t="s">
        <v>26</v>
      </c>
      <c r="CC42" s="83"/>
      <c r="CD42" s="48" t="s">
        <v>24</v>
      </c>
      <c r="CE42" s="83"/>
      <c r="CF42" s="51" t="s">
        <v>25</v>
      </c>
      <c r="CG42" s="83"/>
      <c r="CH42" s="51" t="s">
        <v>25</v>
      </c>
      <c r="CI42" s="65" t="s">
        <v>27</v>
      </c>
      <c r="CJ42" s="83"/>
      <c r="CK42" s="52" t="s">
        <v>26</v>
      </c>
      <c r="CL42" s="83"/>
      <c r="CM42" s="65" t="s">
        <v>27</v>
      </c>
      <c r="CN42" s="83"/>
      <c r="CO42" s="52" t="s">
        <v>26</v>
      </c>
      <c r="CP42" s="79" t="s">
        <v>28</v>
      </c>
      <c r="CQ42" s="83"/>
      <c r="CR42" s="79" t="s">
        <v>28</v>
      </c>
      <c r="CS42" s="83"/>
      <c r="CT42" s="55" t="s">
        <v>29</v>
      </c>
      <c r="CU42" s="83"/>
      <c r="CV42" s="65" t="s">
        <v>27</v>
      </c>
      <c r="CW42" s="55" t="s">
        <v>29</v>
      </c>
      <c r="CX42" s="83"/>
      <c r="CY42" s="80" t="s">
        <v>30</v>
      </c>
      <c r="CZ42" s="83"/>
      <c r="DA42" s="57" t="s">
        <v>31</v>
      </c>
      <c r="DB42" s="83"/>
      <c r="DC42" s="79" t="s">
        <v>28</v>
      </c>
      <c r="DD42" s="80" t="s">
        <v>30</v>
      </c>
      <c r="DE42" s="83"/>
      <c r="DF42" s="64" t="s">
        <v>20</v>
      </c>
      <c r="DG42" s="83"/>
      <c r="DH42" s="41" t="s">
        <v>21</v>
      </c>
      <c r="DI42" s="83"/>
      <c r="DJ42" s="55" t="s">
        <v>29</v>
      </c>
      <c r="DK42" s="57" t="s">
        <v>31</v>
      </c>
      <c r="DL42" s="83"/>
      <c r="DM42" s="43" t="s">
        <v>22</v>
      </c>
      <c r="DN42" s="83"/>
      <c r="DO42" s="45" t="s">
        <v>56</v>
      </c>
      <c r="DP42" s="83"/>
      <c r="DQ42" s="80" t="s">
        <v>30</v>
      </c>
      <c r="DR42" s="64" t="s">
        <v>20</v>
      </c>
      <c r="DS42" s="83"/>
      <c r="DT42" s="48" t="s">
        <v>24</v>
      </c>
      <c r="DU42" s="83"/>
      <c r="DV42" s="51" t="s">
        <v>25</v>
      </c>
      <c r="DW42" s="83"/>
      <c r="DX42" s="57" t="s">
        <v>31</v>
      </c>
      <c r="DY42" s="41" t="s">
        <v>21</v>
      </c>
      <c r="DZ42" s="83"/>
      <c r="EA42" s="52" t="s">
        <v>26</v>
      </c>
      <c r="EB42" s="83"/>
      <c r="EC42" s="65" t="s">
        <v>27</v>
      </c>
      <c r="ED42" s="83"/>
      <c r="EE42" s="64" t="s">
        <v>20</v>
      </c>
      <c r="EF42" s="43" t="s">
        <v>22</v>
      </c>
      <c r="EG42" s="83"/>
      <c r="EH42" s="79" t="s">
        <v>28</v>
      </c>
      <c r="EI42" s="83"/>
      <c r="EJ42" s="55" t="s">
        <v>29</v>
      </c>
      <c r="EK42" s="83"/>
      <c r="EL42" s="41" t="s">
        <v>21</v>
      </c>
      <c r="EM42" s="45" t="s">
        <v>56</v>
      </c>
      <c r="EN42" s="83"/>
      <c r="EO42" s="80" t="s">
        <v>30</v>
      </c>
      <c r="EP42" s="83"/>
      <c r="EQ42" s="57" t="s">
        <v>31</v>
      </c>
      <c r="ER42" s="83"/>
      <c r="ES42" s="43" t="s">
        <v>22</v>
      </c>
      <c r="ET42" s="48" t="s">
        <v>24</v>
      </c>
      <c r="EU42" s="83"/>
      <c r="EV42" s="64" t="s">
        <v>20</v>
      </c>
      <c r="EW42" s="83"/>
      <c r="EX42" s="41" t="s">
        <v>21</v>
      </c>
      <c r="EY42" s="83"/>
      <c r="EZ42" s="45" t="s">
        <v>56</v>
      </c>
      <c r="FA42" s="51" t="s">
        <v>25</v>
      </c>
      <c r="FB42" s="83"/>
      <c r="FC42" s="43" t="s">
        <v>22</v>
      </c>
      <c r="FD42" s="83"/>
      <c r="FE42" s="45" t="s">
        <v>56</v>
      </c>
      <c r="FF42" s="83"/>
      <c r="FG42" s="48" t="s">
        <v>24</v>
      </c>
      <c r="FH42" s="52" t="s">
        <v>26</v>
      </c>
      <c r="FI42" s="83"/>
      <c r="FJ42" s="48" t="s">
        <v>24</v>
      </c>
      <c r="FK42" s="83"/>
      <c r="FL42" s="51" t="s">
        <v>25</v>
      </c>
      <c r="FM42" s="83"/>
      <c r="FN42" s="51" t="s">
        <v>25</v>
      </c>
      <c r="FO42" s="65" t="s">
        <v>27</v>
      </c>
    </row>
    <row r="43" spans="1:171" ht="13.5">
      <c r="A43" s="53" t="s">
        <v>27</v>
      </c>
      <c r="B43" s="19">
        <f>COUNTIF(D36:FO48,"L-PAC")</f>
        <v>72</v>
      </c>
      <c r="D43" s="83"/>
      <c r="E43" s="65" t="s">
        <v>27</v>
      </c>
      <c r="F43" s="83"/>
      <c r="G43" s="79" t="s">
        <v>28</v>
      </c>
      <c r="H43" s="83"/>
      <c r="I43" s="65" t="s">
        <v>27</v>
      </c>
      <c r="J43" s="55" t="s">
        <v>29</v>
      </c>
      <c r="K43" s="83"/>
      <c r="L43" s="55" t="s">
        <v>29</v>
      </c>
      <c r="M43" s="83"/>
      <c r="N43" s="80" t="s">
        <v>30</v>
      </c>
      <c r="O43" s="83"/>
      <c r="P43" s="79" t="s">
        <v>28</v>
      </c>
      <c r="Q43" s="80" t="s">
        <v>30</v>
      </c>
      <c r="R43" s="83"/>
      <c r="S43" s="57" t="s">
        <v>31</v>
      </c>
      <c r="T43" s="83"/>
      <c r="U43" s="64" t="s">
        <v>20</v>
      </c>
      <c r="V43" s="83"/>
      <c r="W43" s="55" t="s">
        <v>29</v>
      </c>
      <c r="X43" s="57" t="s">
        <v>31</v>
      </c>
      <c r="Y43" s="83"/>
      <c r="Z43" s="41" t="s">
        <v>21</v>
      </c>
      <c r="AA43" s="83"/>
      <c r="AB43" s="43" t="s">
        <v>22</v>
      </c>
      <c r="AC43" s="83"/>
      <c r="AD43" s="80" t="s">
        <v>30</v>
      </c>
      <c r="AE43" s="64" t="s">
        <v>20</v>
      </c>
      <c r="AF43" s="83"/>
      <c r="AG43" s="45" t="s">
        <v>56</v>
      </c>
      <c r="AH43" s="83"/>
      <c r="AI43" s="48" t="s">
        <v>24</v>
      </c>
      <c r="AJ43" s="83"/>
      <c r="AK43" s="57" t="s">
        <v>31</v>
      </c>
      <c r="AL43" s="41" t="s">
        <v>21</v>
      </c>
      <c r="AM43" s="83"/>
      <c r="AN43" s="51" t="s">
        <v>25</v>
      </c>
      <c r="AO43" s="83"/>
      <c r="AP43" s="52" t="s">
        <v>26</v>
      </c>
      <c r="AQ43" s="83"/>
      <c r="AR43" s="64" t="s">
        <v>20</v>
      </c>
      <c r="AS43" s="43" t="s">
        <v>22</v>
      </c>
      <c r="AT43" s="83"/>
      <c r="AU43" s="65" t="s">
        <v>27</v>
      </c>
      <c r="AV43" s="83"/>
      <c r="AW43" s="79" t="s">
        <v>28</v>
      </c>
      <c r="AX43" s="83"/>
      <c r="AY43" s="41" t="s">
        <v>21</v>
      </c>
      <c r="AZ43" s="45" t="s">
        <v>56</v>
      </c>
      <c r="BA43" s="83"/>
      <c r="BB43" s="55" t="s">
        <v>29</v>
      </c>
      <c r="BC43" s="83"/>
      <c r="BD43" s="80" t="s">
        <v>30</v>
      </c>
      <c r="BE43" s="83"/>
      <c r="BF43" s="43" t="s">
        <v>22</v>
      </c>
      <c r="BG43" s="48" t="s">
        <v>24</v>
      </c>
      <c r="BH43" s="83"/>
      <c r="BI43" s="57" t="s">
        <v>31</v>
      </c>
      <c r="BJ43" s="83"/>
      <c r="BK43" s="64" t="s">
        <v>20</v>
      </c>
      <c r="BL43" s="83"/>
      <c r="BM43" s="45" t="s">
        <v>56</v>
      </c>
      <c r="BN43" s="51" t="s">
        <v>25</v>
      </c>
      <c r="BO43" s="83"/>
      <c r="BP43" s="41" t="s">
        <v>21</v>
      </c>
      <c r="BQ43" s="83"/>
      <c r="BR43" s="43" t="s">
        <v>22</v>
      </c>
      <c r="BS43" s="83"/>
      <c r="BT43" s="48" t="s">
        <v>24</v>
      </c>
      <c r="BU43" s="52" t="s">
        <v>26</v>
      </c>
      <c r="BV43" s="83"/>
      <c r="BW43" s="45" t="s">
        <v>56</v>
      </c>
      <c r="BX43" s="83"/>
      <c r="BY43" s="48" t="s">
        <v>24</v>
      </c>
      <c r="BZ43" s="83"/>
      <c r="CA43" s="51" t="s">
        <v>25</v>
      </c>
      <c r="CB43" s="65" t="s">
        <v>27</v>
      </c>
      <c r="CC43" s="83"/>
      <c r="CD43" s="51" t="s">
        <v>25</v>
      </c>
      <c r="CE43" s="83"/>
      <c r="CF43" s="52" t="s">
        <v>26</v>
      </c>
      <c r="CG43" s="83"/>
      <c r="CH43" s="52" t="s">
        <v>26</v>
      </c>
      <c r="CI43" s="79" t="s">
        <v>28</v>
      </c>
      <c r="CJ43" s="83"/>
      <c r="CK43" s="65" t="s">
        <v>27</v>
      </c>
      <c r="CL43" s="83"/>
      <c r="CM43" s="79" t="s">
        <v>28</v>
      </c>
      <c r="CN43" s="83"/>
      <c r="CO43" s="65" t="s">
        <v>27</v>
      </c>
      <c r="CP43" s="55" t="s">
        <v>29</v>
      </c>
      <c r="CQ43" s="83"/>
      <c r="CR43" s="55" t="s">
        <v>29</v>
      </c>
      <c r="CS43" s="83"/>
      <c r="CT43" s="80" t="s">
        <v>30</v>
      </c>
      <c r="CU43" s="83"/>
      <c r="CV43" s="79" t="s">
        <v>28</v>
      </c>
      <c r="CW43" s="80" t="s">
        <v>30</v>
      </c>
      <c r="CX43" s="83"/>
      <c r="CY43" s="57" t="s">
        <v>31</v>
      </c>
      <c r="CZ43" s="83"/>
      <c r="DA43" s="64" t="s">
        <v>20</v>
      </c>
      <c r="DB43" s="83"/>
      <c r="DC43" s="55" t="s">
        <v>29</v>
      </c>
      <c r="DD43" s="57" t="s">
        <v>31</v>
      </c>
      <c r="DE43" s="83"/>
      <c r="DF43" s="41" t="s">
        <v>21</v>
      </c>
      <c r="DG43" s="83"/>
      <c r="DH43" s="43" t="s">
        <v>22</v>
      </c>
      <c r="DI43" s="83"/>
      <c r="DJ43" s="80" t="s">
        <v>30</v>
      </c>
      <c r="DK43" s="64" t="s">
        <v>20</v>
      </c>
      <c r="DL43" s="83"/>
      <c r="DM43" s="45" t="s">
        <v>56</v>
      </c>
      <c r="DN43" s="83"/>
      <c r="DO43" s="48" t="s">
        <v>24</v>
      </c>
      <c r="DP43" s="83"/>
      <c r="DQ43" s="57" t="s">
        <v>31</v>
      </c>
      <c r="DR43" s="41" t="s">
        <v>21</v>
      </c>
      <c r="DS43" s="83"/>
      <c r="DT43" s="51" t="s">
        <v>25</v>
      </c>
      <c r="DU43" s="83"/>
      <c r="DV43" s="52" t="s">
        <v>26</v>
      </c>
      <c r="DW43" s="83"/>
      <c r="DX43" s="64" t="s">
        <v>20</v>
      </c>
      <c r="DY43" s="43" t="s">
        <v>22</v>
      </c>
      <c r="DZ43" s="83"/>
      <c r="EA43" s="65" t="s">
        <v>27</v>
      </c>
      <c r="EB43" s="83"/>
      <c r="EC43" s="79" t="s">
        <v>28</v>
      </c>
      <c r="ED43" s="83"/>
      <c r="EE43" s="41" t="s">
        <v>21</v>
      </c>
      <c r="EF43" s="45" t="s">
        <v>56</v>
      </c>
      <c r="EG43" s="83"/>
      <c r="EH43" s="55" t="s">
        <v>29</v>
      </c>
      <c r="EI43" s="83"/>
      <c r="EJ43" s="80" t="s">
        <v>30</v>
      </c>
      <c r="EK43" s="83"/>
      <c r="EL43" s="43" t="s">
        <v>22</v>
      </c>
      <c r="EM43" s="48" t="s">
        <v>24</v>
      </c>
      <c r="EN43" s="83"/>
      <c r="EO43" s="57" t="s">
        <v>31</v>
      </c>
      <c r="EP43" s="83"/>
      <c r="EQ43" s="64" t="s">
        <v>20</v>
      </c>
      <c r="ER43" s="83"/>
      <c r="ES43" s="45" t="s">
        <v>56</v>
      </c>
      <c r="ET43" s="51" t="s">
        <v>25</v>
      </c>
      <c r="EU43" s="83"/>
      <c r="EV43" s="41" t="s">
        <v>21</v>
      </c>
      <c r="EW43" s="83"/>
      <c r="EX43" s="43" t="s">
        <v>22</v>
      </c>
      <c r="EY43" s="83"/>
      <c r="EZ43" s="48" t="s">
        <v>24</v>
      </c>
      <c r="FA43" s="52" t="s">
        <v>26</v>
      </c>
      <c r="FB43" s="83"/>
      <c r="FC43" s="45" t="s">
        <v>56</v>
      </c>
      <c r="FD43" s="83"/>
      <c r="FE43" s="48" t="s">
        <v>24</v>
      </c>
      <c r="FF43" s="83"/>
      <c r="FG43" s="51" t="s">
        <v>25</v>
      </c>
      <c r="FH43" s="65" t="s">
        <v>27</v>
      </c>
      <c r="FI43" s="83"/>
      <c r="FJ43" s="51" t="s">
        <v>25</v>
      </c>
      <c r="FK43" s="83"/>
      <c r="FL43" s="52" t="s">
        <v>26</v>
      </c>
      <c r="FM43" s="83"/>
      <c r="FN43" s="52" t="s">
        <v>26</v>
      </c>
      <c r="FO43" s="79" t="s">
        <v>28</v>
      </c>
    </row>
    <row r="44" spans="1:171" ht="13.5">
      <c r="A44" s="82" t="s">
        <v>28</v>
      </c>
      <c r="B44" s="19">
        <f>COUNTIF(D36:FO49,"L-PS")</f>
        <v>72</v>
      </c>
      <c r="D44" s="83"/>
      <c r="E44" s="79" t="s">
        <v>28</v>
      </c>
      <c r="F44" s="83"/>
      <c r="G44" s="55" t="s">
        <v>29</v>
      </c>
      <c r="H44" s="83"/>
      <c r="I44" s="79" t="s">
        <v>28</v>
      </c>
      <c r="J44" s="80" t="s">
        <v>30</v>
      </c>
      <c r="K44" s="83"/>
      <c r="L44" s="80" t="s">
        <v>30</v>
      </c>
      <c r="M44" s="83"/>
      <c r="N44" s="57" t="s">
        <v>31</v>
      </c>
      <c r="O44" s="83"/>
      <c r="P44" s="55" t="s">
        <v>29</v>
      </c>
      <c r="Q44" s="57" t="s">
        <v>31</v>
      </c>
      <c r="R44" s="83"/>
      <c r="S44" s="64" t="s">
        <v>20</v>
      </c>
      <c r="T44" s="83"/>
      <c r="U44" s="41" t="s">
        <v>21</v>
      </c>
      <c r="V44" s="83"/>
      <c r="W44" s="80" t="s">
        <v>30</v>
      </c>
      <c r="X44" s="64" t="s">
        <v>20</v>
      </c>
      <c r="Y44" s="83"/>
      <c r="Z44" s="43" t="s">
        <v>22</v>
      </c>
      <c r="AA44" s="83"/>
      <c r="AB44" s="45" t="s">
        <v>56</v>
      </c>
      <c r="AC44" s="83"/>
      <c r="AD44" s="57" t="s">
        <v>31</v>
      </c>
      <c r="AE44" s="41" t="s">
        <v>21</v>
      </c>
      <c r="AF44" s="83"/>
      <c r="AG44" s="48" t="s">
        <v>24</v>
      </c>
      <c r="AH44" s="83"/>
      <c r="AI44" s="51" t="s">
        <v>25</v>
      </c>
      <c r="AJ44" s="83"/>
      <c r="AK44" s="64" t="s">
        <v>20</v>
      </c>
      <c r="AL44" s="43" t="s">
        <v>22</v>
      </c>
      <c r="AM44" s="83"/>
      <c r="AN44" s="52" t="s">
        <v>26</v>
      </c>
      <c r="AO44" s="83"/>
      <c r="AP44" s="65" t="s">
        <v>27</v>
      </c>
      <c r="AQ44" s="83"/>
      <c r="AR44" s="41" t="s">
        <v>21</v>
      </c>
      <c r="AS44" s="45" t="s">
        <v>56</v>
      </c>
      <c r="AT44" s="83"/>
      <c r="AU44" s="79" t="s">
        <v>28</v>
      </c>
      <c r="AV44" s="83"/>
      <c r="AW44" s="55" t="s">
        <v>29</v>
      </c>
      <c r="AX44" s="83"/>
      <c r="AY44" s="43" t="s">
        <v>22</v>
      </c>
      <c r="AZ44" s="48" t="s">
        <v>24</v>
      </c>
      <c r="BA44" s="83"/>
      <c r="BB44" s="80" t="s">
        <v>30</v>
      </c>
      <c r="BC44" s="83"/>
      <c r="BD44" s="57" t="s">
        <v>31</v>
      </c>
      <c r="BE44" s="83"/>
      <c r="BF44" s="45" t="s">
        <v>56</v>
      </c>
      <c r="BG44" s="51" t="s">
        <v>25</v>
      </c>
      <c r="BH44" s="83"/>
      <c r="BI44" s="64" t="s">
        <v>20</v>
      </c>
      <c r="BJ44" s="83"/>
      <c r="BK44" s="41" t="s">
        <v>21</v>
      </c>
      <c r="BL44" s="83"/>
      <c r="BM44" s="48" t="s">
        <v>24</v>
      </c>
      <c r="BN44" s="52" t="s">
        <v>26</v>
      </c>
      <c r="BO44" s="83"/>
      <c r="BP44" s="43" t="s">
        <v>22</v>
      </c>
      <c r="BQ44" s="83"/>
      <c r="BR44" s="45" t="s">
        <v>56</v>
      </c>
      <c r="BS44" s="83"/>
      <c r="BT44" s="51" t="s">
        <v>25</v>
      </c>
      <c r="BU44" s="65" t="s">
        <v>27</v>
      </c>
      <c r="BV44" s="83"/>
      <c r="BW44" s="48" t="s">
        <v>24</v>
      </c>
      <c r="BX44" s="83"/>
      <c r="BY44" s="51" t="s">
        <v>25</v>
      </c>
      <c r="BZ44" s="83"/>
      <c r="CA44" s="52" t="s">
        <v>26</v>
      </c>
      <c r="CB44" s="79" t="s">
        <v>28</v>
      </c>
      <c r="CC44" s="83"/>
      <c r="CD44" s="52" t="s">
        <v>26</v>
      </c>
      <c r="CE44" s="83"/>
      <c r="CF44" s="65" t="s">
        <v>27</v>
      </c>
      <c r="CG44" s="83"/>
      <c r="CH44" s="65" t="s">
        <v>27</v>
      </c>
      <c r="CI44" s="55" t="s">
        <v>29</v>
      </c>
      <c r="CJ44" s="83"/>
      <c r="CK44" s="79" t="s">
        <v>28</v>
      </c>
      <c r="CL44" s="83"/>
      <c r="CM44" s="55" t="s">
        <v>29</v>
      </c>
      <c r="CN44" s="83"/>
      <c r="CO44" s="79" t="s">
        <v>28</v>
      </c>
      <c r="CP44" s="80" t="s">
        <v>30</v>
      </c>
      <c r="CQ44" s="83"/>
      <c r="CR44" s="80" t="s">
        <v>30</v>
      </c>
      <c r="CS44" s="83"/>
      <c r="CT44" s="57" t="s">
        <v>31</v>
      </c>
      <c r="CU44" s="83"/>
      <c r="CV44" s="55" t="s">
        <v>29</v>
      </c>
      <c r="CW44" s="57" t="s">
        <v>31</v>
      </c>
      <c r="CX44" s="83"/>
      <c r="CY44" s="64" t="s">
        <v>20</v>
      </c>
      <c r="CZ44" s="83"/>
      <c r="DA44" s="41" t="s">
        <v>21</v>
      </c>
      <c r="DB44" s="83"/>
      <c r="DC44" s="80" t="s">
        <v>30</v>
      </c>
      <c r="DD44" s="64" t="s">
        <v>20</v>
      </c>
      <c r="DE44" s="83"/>
      <c r="DF44" s="43" t="s">
        <v>22</v>
      </c>
      <c r="DG44" s="83"/>
      <c r="DH44" s="45" t="s">
        <v>56</v>
      </c>
      <c r="DI44" s="83"/>
      <c r="DJ44" s="57" t="s">
        <v>31</v>
      </c>
      <c r="DK44" s="41" t="s">
        <v>21</v>
      </c>
      <c r="DL44" s="83"/>
      <c r="DM44" s="48" t="s">
        <v>24</v>
      </c>
      <c r="DN44" s="83"/>
      <c r="DO44" s="51" t="s">
        <v>25</v>
      </c>
      <c r="DP44" s="83"/>
      <c r="DQ44" s="64" t="s">
        <v>20</v>
      </c>
      <c r="DR44" s="43" t="s">
        <v>22</v>
      </c>
      <c r="DS44" s="83"/>
      <c r="DT44" s="52" t="s">
        <v>26</v>
      </c>
      <c r="DU44" s="83"/>
      <c r="DV44" s="65" t="s">
        <v>27</v>
      </c>
      <c r="DW44" s="83"/>
      <c r="DX44" s="41" t="s">
        <v>21</v>
      </c>
      <c r="DY44" s="45" t="s">
        <v>56</v>
      </c>
      <c r="DZ44" s="83"/>
      <c r="EA44" s="79" t="s">
        <v>28</v>
      </c>
      <c r="EB44" s="83"/>
      <c r="EC44" s="55" t="s">
        <v>29</v>
      </c>
      <c r="ED44" s="83"/>
      <c r="EE44" s="43" t="s">
        <v>22</v>
      </c>
      <c r="EF44" s="48" t="s">
        <v>24</v>
      </c>
      <c r="EG44" s="83"/>
      <c r="EH44" s="80" t="s">
        <v>30</v>
      </c>
      <c r="EI44" s="83"/>
      <c r="EJ44" s="57" t="s">
        <v>31</v>
      </c>
      <c r="EK44" s="83"/>
      <c r="EL44" s="45" t="s">
        <v>56</v>
      </c>
      <c r="EM44" s="51" t="s">
        <v>25</v>
      </c>
      <c r="EN44" s="83"/>
      <c r="EO44" s="64" t="s">
        <v>20</v>
      </c>
      <c r="EP44" s="83"/>
      <c r="EQ44" s="41" t="s">
        <v>21</v>
      </c>
      <c r="ER44" s="83"/>
      <c r="ES44" s="48" t="s">
        <v>24</v>
      </c>
      <c r="ET44" s="52" t="s">
        <v>26</v>
      </c>
      <c r="EU44" s="83"/>
      <c r="EV44" s="43" t="s">
        <v>22</v>
      </c>
      <c r="EW44" s="83"/>
      <c r="EX44" s="45" t="s">
        <v>56</v>
      </c>
      <c r="EY44" s="83"/>
      <c r="EZ44" s="51" t="s">
        <v>25</v>
      </c>
      <c r="FA44" s="65" t="s">
        <v>27</v>
      </c>
      <c r="FB44" s="83"/>
      <c r="FC44" s="48" t="s">
        <v>24</v>
      </c>
      <c r="FD44" s="83"/>
      <c r="FE44" s="51" t="s">
        <v>25</v>
      </c>
      <c r="FF44" s="83"/>
      <c r="FG44" s="52" t="s">
        <v>26</v>
      </c>
      <c r="FH44" s="79" t="s">
        <v>28</v>
      </c>
      <c r="FI44" s="83"/>
      <c r="FJ44" s="52" t="s">
        <v>26</v>
      </c>
      <c r="FK44" s="83"/>
      <c r="FL44" s="65" t="s">
        <v>27</v>
      </c>
      <c r="FM44" s="83"/>
      <c r="FN44" s="65" t="s">
        <v>27</v>
      </c>
      <c r="FO44" s="55" t="s">
        <v>29</v>
      </c>
    </row>
    <row r="45" spans="1:256" s="83" customFormat="1" ht="13.5">
      <c r="A45" s="55" t="s">
        <v>29</v>
      </c>
      <c r="B45" s="19">
        <f>COUNTIF(D36:FO48,"L-PP")</f>
        <v>72</v>
      </c>
      <c r="C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s="83" customFormat="1" ht="13.5">
      <c r="A46" s="80" t="s">
        <v>30</v>
      </c>
      <c r="B46" s="19">
        <f>COUNTIF(D36:FO48,"L-PLT")</f>
        <v>72</v>
      </c>
      <c r="C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s="83" customFormat="1" ht="13.5">
      <c r="A47" s="57" t="s">
        <v>31</v>
      </c>
      <c r="B47" s="19">
        <f>COUNTIF(D36:FO48,"L-PPT")</f>
        <v>72</v>
      </c>
      <c r="C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s="83" customFormat="1" ht="13.5">
      <c r="A48" s="2"/>
      <c r="B48" s="2"/>
      <c r="C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</sheetData>
  <mergeCells count="137">
    <mergeCell ref="D2:W2"/>
    <mergeCell ref="X2:AQ2"/>
    <mergeCell ref="AR2:BK2"/>
    <mergeCell ref="BL2:CE2"/>
    <mergeCell ref="CF2:CY2"/>
    <mergeCell ref="CZ2:DS2"/>
    <mergeCell ref="DT2:EM2"/>
    <mergeCell ref="EN2:FG2"/>
    <mergeCell ref="FH2:GA2"/>
    <mergeCell ref="D3:W3"/>
    <mergeCell ref="X3:AQ3"/>
    <mergeCell ref="AR3:BK3"/>
    <mergeCell ref="BL3:CE3"/>
    <mergeCell ref="CF3:CY3"/>
    <mergeCell ref="CZ3:DS3"/>
    <mergeCell ref="DT3:EM3"/>
    <mergeCell ref="EN3:FG3"/>
    <mergeCell ref="FH3:GA3"/>
    <mergeCell ref="D4:W4"/>
    <mergeCell ref="X4:AQ4"/>
    <mergeCell ref="AR4:BK4"/>
    <mergeCell ref="BL4:CE4"/>
    <mergeCell ref="CF4:CY4"/>
    <mergeCell ref="CZ4:DS4"/>
    <mergeCell ref="DT4:EM4"/>
    <mergeCell ref="EN4:FG4"/>
    <mergeCell ref="FH4:GA4"/>
    <mergeCell ref="D5:W5"/>
    <mergeCell ref="X5:AQ5"/>
    <mergeCell ref="AR5:BK5"/>
    <mergeCell ref="BL5:CE5"/>
    <mergeCell ref="CF5:CY5"/>
    <mergeCell ref="CZ5:DS5"/>
    <mergeCell ref="DT5:EM5"/>
    <mergeCell ref="EN5:FG5"/>
    <mergeCell ref="FH5:GA5"/>
    <mergeCell ref="D6:W6"/>
    <mergeCell ref="X6:AQ6"/>
    <mergeCell ref="AR6:BK6"/>
    <mergeCell ref="BL6:CE6"/>
    <mergeCell ref="CF6:CY6"/>
    <mergeCell ref="CZ6:DS6"/>
    <mergeCell ref="DT6:EM6"/>
    <mergeCell ref="EN6:FG6"/>
    <mergeCell ref="FH6:GA6"/>
    <mergeCell ref="D9:G9"/>
    <mergeCell ref="X9:AA9"/>
    <mergeCell ref="AR9:AU9"/>
    <mergeCell ref="BL9:BO9"/>
    <mergeCell ref="CF9:CI9"/>
    <mergeCell ref="CZ9:DC9"/>
    <mergeCell ref="DT9:DW9"/>
    <mergeCell ref="EN9:EQ9"/>
    <mergeCell ref="FH9:FK9"/>
    <mergeCell ref="D11:W11"/>
    <mergeCell ref="X11:AD11"/>
    <mergeCell ref="AE11:AQ11"/>
    <mergeCell ref="AR11:BH11"/>
    <mergeCell ref="BI11:BK11"/>
    <mergeCell ref="BL11:CE11"/>
    <mergeCell ref="CF11:CM11"/>
    <mergeCell ref="CN11:CY11"/>
    <mergeCell ref="CZ11:DR11"/>
    <mergeCell ref="DT11:EM11"/>
    <mergeCell ref="EN11:ET11"/>
    <mergeCell ref="EU11:FG11"/>
    <mergeCell ref="FH11:FO11"/>
    <mergeCell ref="I14:J14"/>
    <mergeCell ref="P14:Q14"/>
    <mergeCell ref="W14:X14"/>
    <mergeCell ref="AD14:AE14"/>
    <mergeCell ref="AK14:AL14"/>
    <mergeCell ref="AR14:AS14"/>
    <mergeCell ref="AY14:AZ14"/>
    <mergeCell ref="BF14:BG14"/>
    <mergeCell ref="BM14:BN14"/>
    <mergeCell ref="BT14:BU14"/>
    <mergeCell ref="CA14:CB14"/>
    <mergeCell ref="CH14:CI14"/>
    <mergeCell ref="CO14:CP14"/>
    <mergeCell ref="CV14:CW14"/>
    <mergeCell ref="DC14:DD14"/>
    <mergeCell ref="DJ14:DK14"/>
    <mergeCell ref="DQ14:DR14"/>
    <mergeCell ref="DX14:DY14"/>
    <mergeCell ref="EE14:EF14"/>
    <mergeCell ref="EL14:EM14"/>
    <mergeCell ref="ES14:ET14"/>
    <mergeCell ref="EZ14:FA14"/>
    <mergeCell ref="FG14:FH14"/>
    <mergeCell ref="FN14:FO14"/>
    <mergeCell ref="D30:G30"/>
    <mergeCell ref="X30:AA30"/>
    <mergeCell ref="AR30:AU30"/>
    <mergeCell ref="BL30:BO30"/>
    <mergeCell ref="CF30:CI30"/>
    <mergeCell ref="CZ30:DC30"/>
    <mergeCell ref="DT30:DW30"/>
    <mergeCell ref="EN30:EQ30"/>
    <mergeCell ref="FH30:FK30"/>
    <mergeCell ref="D32:W32"/>
    <mergeCell ref="X32:AD32"/>
    <mergeCell ref="AE32:AQ32"/>
    <mergeCell ref="AR32:BH32"/>
    <mergeCell ref="BI32:BK32"/>
    <mergeCell ref="BL32:CE32"/>
    <mergeCell ref="CF32:CM32"/>
    <mergeCell ref="CN32:CY32"/>
    <mergeCell ref="CZ32:DR32"/>
    <mergeCell ref="DT32:EM32"/>
    <mergeCell ref="EN32:ET32"/>
    <mergeCell ref="EU32:FG32"/>
    <mergeCell ref="FH32:FO32"/>
    <mergeCell ref="I35:J35"/>
    <mergeCell ref="P35:Q35"/>
    <mergeCell ref="W35:X35"/>
    <mergeCell ref="AD35:AE35"/>
    <mergeCell ref="AK35:AL35"/>
    <mergeCell ref="AR35:AS35"/>
    <mergeCell ref="AY35:AZ35"/>
    <mergeCell ref="BF35:BG35"/>
    <mergeCell ref="BM35:BN35"/>
    <mergeCell ref="BT35:BU35"/>
    <mergeCell ref="CA35:CB35"/>
    <mergeCell ref="CH35:CI35"/>
    <mergeCell ref="CO35:CP35"/>
    <mergeCell ref="CV35:CW35"/>
    <mergeCell ref="DC35:DD35"/>
    <mergeCell ref="DJ35:DK35"/>
    <mergeCell ref="DQ35:DR35"/>
    <mergeCell ref="DX35:DY35"/>
    <mergeCell ref="EE35:EF35"/>
    <mergeCell ref="EL35:EM35"/>
    <mergeCell ref="ES35:ET35"/>
    <mergeCell ref="EZ35:FA35"/>
    <mergeCell ref="FG35:FH35"/>
    <mergeCell ref="FN35:FO35"/>
  </mergeCells>
  <printOptions horizontalCentered="1" verticalCentered="1"/>
  <pageMargins left="0.39375" right="0.39375" top="0.3541666666666667" bottom="0.3541666666666667" header="0.5118055555555555" footer="0.5118055555555555"/>
  <pageSetup horizontalDpi="300" verticalDpi="300" orientation="landscape" pageOrder="overThenDown" scale="6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47"/>
  <sheetViews>
    <sheetView zoomScale="70" zoomScaleNormal="70" zoomScaleSheetLayoutView="25" workbookViewId="0" topLeftCell="A1">
      <selection activeCell="A1" sqref="A1"/>
    </sheetView>
  </sheetViews>
  <sheetFormatPr defaultColWidth="8.00390625" defaultRowHeight="12.75"/>
  <cols>
    <col min="1" max="2" width="11.421875" style="2" customWidth="1"/>
    <col min="3" max="3" width="8.421875" style="84" customWidth="1"/>
    <col min="4" max="143" width="8.421875" style="2" customWidth="1"/>
    <col min="144" max="16384" width="8.421875" style="1" customWidth="1"/>
  </cols>
  <sheetData>
    <row r="1" ht="13.5">
      <c r="C1" s="2"/>
    </row>
    <row r="2" spans="1:256" s="30" customFormat="1" ht="22.5">
      <c r="A2" s="2"/>
      <c r="B2" s="2"/>
      <c r="C2" s="28"/>
      <c r="D2" s="30" t="s">
        <v>36</v>
      </c>
      <c r="X2" s="30" t="str">
        <f>D2</f>
        <v>COMITÉ DE RADIO Y TELEVISIÓN</v>
      </c>
      <c r="AR2" s="30" t="str">
        <f>X2</f>
        <v>COMITÉ DE RADIO Y TELEVISIÓN</v>
      </c>
      <c r="BL2" s="30" t="str">
        <f>AR2</f>
        <v>COMITÉ DE RADIO Y TELEVISIÓN</v>
      </c>
      <c r="CF2" s="30" t="str">
        <f>BL2</f>
        <v>COMITÉ DE RADIO Y TELEVISIÓN</v>
      </c>
      <c r="CZ2" s="30" t="str">
        <f>CF2</f>
        <v>COMITÉ DE RADIO Y TELEVISIÓN</v>
      </c>
      <c r="DT2" s="30" t="str">
        <f>CZ2</f>
        <v>COMITÉ DE RADIO Y TELEVISIÓN</v>
      </c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30" customFormat="1" ht="22.5">
      <c r="A3" s="2"/>
      <c r="B3" s="2"/>
      <c r="C3" s="28"/>
      <c r="D3" s="30" t="s">
        <v>37</v>
      </c>
      <c r="X3" s="30" t="str">
        <f>D3</f>
        <v>SECRETARÍA TÉCNICA</v>
      </c>
      <c r="AR3" s="30" t="str">
        <f>X3</f>
        <v>SECRETARÍA TÉCNICA</v>
      </c>
      <c r="BL3" s="30" t="str">
        <f>AR3</f>
        <v>SECRETARÍA TÉCNICA</v>
      </c>
      <c r="CF3" s="30" t="str">
        <f>BL3</f>
        <v>SECRETARÍA TÉCNICA</v>
      </c>
      <c r="CZ3" s="30" t="str">
        <f>CF3</f>
        <v>SECRETARÍA TÉCNICA</v>
      </c>
      <c r="DT3" s="30" t="str">
        <f>CZ3</f>
        <v>SECRETARÍA TÉCNICA</v>
      </c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30" customFormat="1" ht="22.5">
      <c r="A4" s="2"/>
      <c r="B4" s="2"/>
      <c r="C4" s="28"/>
      <c r="D4" s="30" t="s">
        <v>72</v>
      </c>
      <c r="X4" s="30" t="str">
        <f>D4</f>
        <v>MODELOS DE PAUTA DE PERMISIONARIOS DE RADIO Y TELEVISIÓN EN LOS ESTADOS DE LA REPÚBLICA</v>
      </c>
      <c r="AR4" s="30" t="str">
        <f>X4</f>
        <v>MODELOS DE PAUTA DE PERMISIONARIOS DE RADIO Y TELEVISIÓN EN LOS ESTADOS DE LA REPÚBLICA</v>
      </c>
      <c r="BL4" s="30" t="str">
        <f>AR4</f>
        <v>MODELOS DE PAUTA DE PERMISIONARIOS DE RADIO Y TELEVISIÓN EN LOS ESTADOS DE LA REPÚBLICA</v>
      </c>
      <c r="CF4" s="30" t="str">
        <f>BL4</f>
        <v>MODELOS DE PAUTA DE PERMISIONARIOS DE RADIO Y TELEVISIÓN EN LOS ESTADOS DE LA REPÚBLICA</v>
      </c>
      <c r="CZ4" s="30" t="str">
        <f>CF4</f>
        <v>MODELOS DE PAUTA DE PERMISIONARIOS DE RADIO Y TELEVISIÓN EN LOS ESTADOS DE LA REPÚBLICA</v>
      </c>
      <c r="DT4" s="30" t="str">
        <f>CZ4</f>
        <v>MODELOS DE PAUTA DE PERMISIONARIOS DE RADIO Y TELEVISIÓN EN LOS ESTADOS DE LA REPÚBLICA</v>
      </c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30" customFormat="1" ht="22.5">
      <c r="A5" s="2"/>
      <c r="B5" s="2"/>
      <c r="C5" s="28"/>
      <c r="D5" s="30" t="s">
        <v>39</v>
      </c>
      <c r="X5" s="30" t="str">
        <f>D5</f>
        <v>12 PARTIDOS POLÍTICOS</v>
      </c>
      <c r="AR5" s="30" t="str">
        <f>X5</f>
        <v>12 PARTIDOS POLÍTICOS</v>
      </c>
      <c r="BL5" s="30" t="str">
        <f>AR5</f>
        <v>12 PARTIDOS POLÍTICOS</v>
      </c>
      <c r="CF5" s="30" t="str">
        <f>BL5</f>
        <v>12 PARTIDOS POLÍTICOS</v>
      </c>
      <c r="CZ5" s="30" t="str">
        <f>CF5</f>
        <v>12 PARTIDOS POLÍTICOS</v>
      </c>
      <c r="DT5" s="30" t="str">
        <f>CZ5</f>
        <v>12 PARTIDOS POLÍTICOS</v>
      </c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31" customFormat="1" ht="15">
      <c r="A6" s="2"/>
      <c r="B6" s="2"/>
      <c r="C6" s="28"/>
      <c r="D6" s="31" t="s">
        <v>73</v>
      </c>
      <c r="X6" s="31" t="str">
        <f>D6</f>
        <v>5 DE OCTUBRE DE 2009 AL 21 DE FEBRERO DE 2010</v>
      </c>
      <c r="AR6" s="31" t="str">
        <f>X6</f>
        <v>5 DE OCTUBRE DE 2009 AL 21 DE FEBRERO DE 2010</v>
      </c>
      <c r="BL6" s="31" t="str">
        <f>AR6</f>
        <v>5 DE OCTUBRE DE 2009 AL 21 DE FEBRERO DE 2010</v>
      </c>
      <c r="CF6" s="31" t="str">
        <f>BL6</f>
        <v>5 DE OCTUBRE DE 2009 AL 21 DE FEBRERO DE 2010</v>
      </c>
      <c r="CZ6" s="31" t="str">
        <f>CF6</f>
        <v>5 DE OCTUBRE DE 2009 AL 21 DE FEBRERO DE 2010</v>
      </c>
      <c r="DT6" s="31" t="str">
        <f>CZ6</f>
        <v>5 DE OCTUBRE DE 2009 AL 21 DE FEBRERO DE 2010</v>
      </c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3:138" ht="13.5">
      <c r="C7" s="28"/>
      <c r="D7" s="32"/>
      <c r="AL7" s="32"/>
      <c r="BF7" s="32"/>
      <c r="BZ7" s="32"/>
      <c r="CT7" s="32"/>
      <c r="DN7" s="32"/>
      <c r="EH7" s="32"/>
    </row>
    <row r="8" ht="13.5">
      <c r="C8" s="28"/>
    </row>
    <row r="9" spans="3:127" ht="13.5">
      <c r="C9" s="28"/>
      <c r="D9" s="33" t="s">
        <v>34</v>
      </c>
      <c r="E9" s="33"/>
      <c r="F9" s="33"/>
      <c r="G9" s="33"/>
      <c r="X9" s="33" t="str">
        <f>D9</f>
        <v>LU-MI-VI Y MA-JU</v>
      </c>
      <c r="Y9" s="33"/>
      <c r="Z9" s="33"/>
      <c r="AA9" s="33"/>
      <c r="AR9" s="33" t="str">
        <f>X9</f>
        <v>LU-MI-VI Y MA-JU</v>
      </c>
      <c r="AS9" s="33"/>
      <c r="AT9" s="33"/>
      <c r="AU9" s="33"/>
      <c r="BL9" s="33" t="str">
        <f>AR9</f>
        <v>LU-MI-VI Y MA-JU</v>
      </c>
      <c r="BM9" s="33"/>
      <c r="BN9" s="33"/>
      <c r="BO9" s="33"/>
      <c r="CF9" s="33" t="str">
        <f>BL9</f>
        <v>LU-MI-VI Y MA-JU</v>
      </c>
      <c r="CG9" s="33"/>
      <c r="CH9" s="33"/>
      <c r="CI9" s="33"/>
      <c r="CZ9" s="33" t="str">
        <f>CF9</f>
        <v>LU-MI-VI Y MA-JU</v>
      </c>
      <c r="DA9" s="33"/>
      <c r="DB9" s="33"/>
      <c r="DC9" s="33"/>
      <c r="DT9" s="33" t="str">
        <f>CZ9</f>
        <v>LU-MI-VI Y MA-JU</v>
      </c>
      <c r="DU9" s="33"/>
      <c r="DV9" s="33"/>
      <c r="DW9" s="33"/>
    </row>
    <row r="10" spans="3:143" ht="13.5">
      <c r="C10" s="28"/>
      <c r="D10" s="29"/>
      <c r="CI10" s="34"/>
      <c r="EM10" s="85"/>
    </row>
    <row r="11" spans="1:143" ht="13.5">
      <c r="A11" s="35"/>
      <c r="B11" s="35"/>
      <c r="C11" s="35"/>
      <c r="D11" s="36" t="s">
        <v>42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 t="s">
        <v>42</v>
      </c>
      <c r="Y11" s="36"/>
      <c r="Z11" s="36"/>
      <c r="AA11" s="36"/>
      <c r="AB11" s="36"/>
      <c r="AC11" s="36"/>
      <c r="AD11" s="36"/>
      <c r="AE11" s="37" t="s">
        <v>43</v>
      </c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 t="s">
        <v>43</v>
      </c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6" t="s">
        <v>44</v>
      </c>
      <c r="BJ11" s="36"/>
      <c r="BK11" s="36"/>
      <c r="BL11" s="36" t="s">
        <v>44</v>
      </c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 t="s">
        <v>44</v>
      </c>
      <c r="CG11" s="36"/>
      <c r="CH11" s="36"/>
      <c r="CI11" s="36"/>
      <c r="CJ11" s="36"/>
      <c r="CK11" s="36"/>
      <c r="CL11" s="36"/>
      <c r="CM11" s="36"/>
      <c r="CN11" s="37" t="s">
        <v>45</v>
      </c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 t="s">
        <v>45</v>
      </c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8" t="s">
        <v>46</v>
      </c>
      <c r="DT11" s="37" t="s">
        <v>46</v>
      </c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</row>
    <row r="12" spans="4:143" ht="13.5">
      <c r="D12" s="40" t="s">
        <v>48</v>
      </c>
      <c r="E12" s="40" t="s">
        <v>49</v>
      </c>
      <c r="F12" s="40" t="s">
        <v>50</v>
      </c>
      <c r="G12" s="40" t="s">
        <v>51</v>
      </c>
      <c r="H12" s="40" t="s">
        <v>52</v>
      </c>
      <c r="I12" s="40" t="s">
        <v>53</v>
      </c>
      <c r="J12" s="40" t="s">
        <v>54</v>
      </c>
      <c r="K12" s="40" t="s">
        <v>48</v>
      </c>
      <c r="L12" s="40" t="s">
        <v>49</v>
      </c>
      <c r="M12" s="40" t="s">
        <v>50</v>
      </c>
      <c r="N12" s="40" t="s">
        <v>51</v>
      </c>
      <c r="O12" s="40" t="s">
        <v>55</v>
      </c>
      <c r="P12" s="40" t="s">
        <v>53</v>
      </c>
      <c r="Q12" s="40" t="s">
        <v>54</v>
      </c>
      <c r="R12" s="40" t="s">
        <v>48</v>
      </c>
      <c r="S12" s="40" t="s">
        <v>49</v>
      </c>
      <c r="T12" s="40" t="s">
        <v>50</v>
      </c>
      <c r="U12" s="40" t="s">
        <v>51</v>
      </c>
      <c r="V12" s="40" t="s">
        <v>52</v>
      </c>
      <c r="W12" s="40" t="s">
        <v>53</v>
      </c>
      <c r="X12" s="40" t="s">
        <v>54</v>
      </c>
      <c r="Y12" s="40" t="s">
        <v>48</v>
      </c>
      <c r="Z12" s="40" t="s">
        <v>49</v>
      </c>
      <c r="AA12" s="40" t="s">
        <v>50</v>
      </c>
      <c r="AB12" s="40" t="s">
        <v>51</v>
      </c>
      <c r="AC12" s="40" t="s">
        <v>55</v>
      </c>
      <c r="AD12" s="40" t="s">
        <v>53</v>
      </c>
      <c r="AE12" s="40" t="s">
        <v>54</v>
      </c>
      <c r="AF12" s="40" t="s">
        <v>48</v>
      </c>
      <c r="AG12" s="40" t="s">
        <v>49</v>
      </c>
      <c r="AH12" s="40" t="s">
        <v>50</v>
      </c>
      <c r="AI12" s="40" t="s">
        <v>51</v>
      </c>
      <c r="AJ12" s="40" t="s">
        <v>52</v>
      </c>
      <c r="AK12" s="40" t="s">
        <v>53</v>
      </c>
      <c r="AL12" s="40" t="s">
        <v>54</v>
      </c>
      <c r="AM12" s="40" t="s">
        <v>48</v>
      </c>
      <c r="AN12" s="40" t="s">
        <v>49</v>
      </c>
      <c r="AO12" s="40" t="s">
        <v>50</v>
      </c>
      <c r="AP12" s="40" t="s">
        <v>51</v>
      </c>
      <c r="AQ12" s="40" t="s">
        <v>55</v>
      </c>
      <c r="AR12" s="40" t="s">
        <v>53</v>
      </c>
      <c r="AS12" s="40" t="s">
        <v>54</v>
      </c>
      <c r="AT12" s="40" t="s">
        <v>48</v>
      </c>
      <c r="AU12" s="40" t="s">
        <v>49</v>
      </c>
      <c r="AV12" s="40" t="s">
        <v>50</v>
      </c>
      <c r="AW12" s="40" t="s">
        <v>51</v>
      </c>
      <c r="AX12" s="40" t="s">
        <v>52</v>
      </c>
      <c r="AY12" s="40" t="s">
        <v>53</v>
      </c>
      <c r="AZ12" s="40" t="s">
        <v>54</v>
      </c>
      <c r="BA12" s="40" t="s">
        <v>48</v>
      </c>
      <c r="BB12" s="40" t="s">
        <v>49</v>
      </c>
      <c r="BC12" s="40" t="s">
        <v>50</v>
      </c>
      <c r="BD12" s="40" t="s">
        <v>51</v>
      </c>
      <c r="BE12" s="40" t="s">
        <v>55</v>
      </c>
      <c r="BF12" s="40" t="s">
        <v>53</v>
      </c>
      <c r="BG12" s="40" t="s">
        <v>54</v>
      </c>
      <c r="BH12" s="40" t="s">
        <v>48</v>
      </c>
      <c r="BI12" s="40" t="s">
        <v>49</v>
      </c>
      <c r="BJ12" s="40" t="s">
        <v>50</v>
      </c>
      <c r="BK12" s="40" t="s">
        <v>51</v>
      </c>
      <c r="BL12" s="40" t="s">
        <v>52</v>
      </c>
      <c r="BM12" s="40" t="s">
        <v>53</v>
      </c>
      <c r="BN12" s="40" t="s">
        <v>54</v>
      </c>
      <c r="BO12" s="40" t="s">
        <v>48</v>
      </c>
      <c r="BP12" s="40" t="s">
        <v>49</v>
      </c>
      <c r="BQ12" s="40" t="s">
        <v>50</v>
      </c>
      <c r="BR12" s="40" t="s">
        <v>51</v>
      </c>
      <c r="BS12" s="40" t="s">
        <v>55</v>
      </c>
      <c r="BT12" s="40" t="s">
        <v>53</v>
      </c>
      <c r="BU12" s="40" t="s">
        <v>54</v>
      </c>
      <c r="BV12" s="40" t="s">
        <v>48</v>
      </c>
      <c r="BW12" s="40" t="s">
        <v>49</v>
      </c>
      <c r="BX12" s="40" t="s">
        <v>50</v>
      </c>
      <c r="BY12" s="40" t="s">
        <v>51</v>
      </c>
      <c r="BZ12" s="40" t="s">
        <v>52</v>
      </c>
      <c r="CA12" s="40" t="s">
        <v>53</v>
      </c>
      <c r="CB12" s="40" t="s">
        <v>54</v>
      </c>
      <c r="CC12" s="40" t="s">
        <v>48</v>
      </c>
      <c r="CD12" s="40" t="s">
        <v>49</v>
      </c>
      <c r="CE12" s="40" t="s">
        <v>50</v>
      </c>
      <c r="CF12" s="40" t="s">
        <v>51</v>
      </c>
      <c r="CG12" s="40" t="s">
        <v>55</v>
      </c>
      <c r="CH12" s="40" t="s">
        <v>53</v>
      </c>
      <c r="CI12" s="40" t="s">
        <v>54</v>
      </c>
      <c r="CJ12" s="40" t="s">
        <v>48</v>
      </c>
      <c r="CK12" s="40" t="s">
        <v>49</v>
      </c>
      <c r="CL12" s="40" t="s">
        <v>50</v>
      </c>
      <c r="CM12" s="40" t="s">
        <v>51</v>
      </c>
      <c r="CN12" s="40" t="s">
        <v>52</v>
      </c>
      <c r="CO12" s="40" t="s">
        <v>53</v>
      </c>
      <c r="CP12" s="40" t="s">
        <v>54</v>
      </c>
      <c r="CQ12" s="40" t="s">
        <v>48</v>
      </c>
      <c r="CR12" s="40" t="s">
        <v>49</v>
      </c>
      <c r="CS12" s="40" t="s">
        <v>50</v>
      </c>
      <c r="CT12" s="40" t="s">
        <v>51</v>
      </c>
      <c r="CU12" s="40" t="s">
        <v>55</v>
      </c>
      <c r="CV12" s="40" t="s">
        <v>53</v>
      </c>
      <c r="CW12" s="40" t="s">
        <v>54</v>
      </c>
      <c r="CX12" s="40" t="s">
        <v>48</v>
      </c>
      <c r="CY12" s="40" t="s">
        <v>49</v>
      </c>
      <c r="CZ12" s="40" t="s">
        <v>50</v>
      </c>
      <c r="DA12" s="40" t="s">
        <v>51</v>
      </c>
      <c r="DB12" s="40" t="s">
        <v>52</v>
      </c>
      <c r="DC12" s="40" t="s">
        <v>53</v>
      </c>
      <c r="DD12" s="40" t="s">
        <v>54</v>
      </c>
      <c r="DE12" s="40" t="s">
        <v>48</v>
      </c>
      <c r="DF12" s="40" t="s">
        <v>49</v>
      </c>
      <c r="DG12" s="40" t="s">
        <v>50</v>
      </c>
      <c r="DH12" s="40" t="s">
        <v>51</v>
      </c>
      <c r="DI12" s="40" t="s">
        <v>55</v>
      </c>
      <c r="DJ12" s="40" t="s">
        <v>53</v>
      </c>
      <c r="DK12" s="40" t="s">
        <v>54</v>
      </c>
      <c r="DL12" s="40" t="s">
        <v>48</v>
      </c>
      <c r="DM12" s="40" t="s">
        <v>49</v>
      </c>
      <c r="DN12" s="40" t="s">
        <v>50</v>
      </c>
      <c r="DO12" s="40" t="s">
        <v>51</v>
      </c>
      <c r="DP12" s="40" t="s">
        <v>52</v>
      </c>
      <c r="DQ12" s="40" t="s">
        <v>53</v>
      </c>
      <c r="DR12" s="40" t="s">
        <v>54</v>
      </c>
      <c r="DS12" s="40" t="s">
        <v>48</v>
      </c>
      <c r="DT12" s="40" t="s">
        <v>49</v>
      </c>
      <c r="DU12" s="40" t="s">
        <v>50</v>
      </c>
      <c r="DV12" s="40" t="s">
        <v>51</v>
      </c>
      <c r="DW12" s="40" t="s">
        <v>55</v>
      </c>
      <c r="DX12" s="40" t="s">
        <v>53</v>
      </c>
      <c r="DY12" s="40" t="s">
        <v>54</v>
      </c>
      <c r="DZ12" s="40" t="s">
        <v>48</v>
      </c>
      <c r="EA12" s="40" t="s">
        <v>49</v>
      </c>
      <c r="EB12" s="40" t="s">
        <v>50</v>
      </c>
      <c r="EC12" s="40" t="s">
        <v>51</v>
      </c>
      <c r="ED12" s="40" t="s">
        <v>52</v>
      </c>
      <c r="EE12" s="40" t="s">
        <v>53</v>
      </c>
      <c r="EF12" s="40" t="s">
        <v>54</v>
      </c>
      <c r="EG12" s="40" t="s">
        <v>48</v>
      </c>
      <c r="EH12" s="40" t="s">
        <v>49</v>
      </c>
      <c r="EI12" s="40" t="s">
        <v>50</v>
      </c>
      <c r="EJ12" s="40" t="s">
        <v>51</v>
      </c>
      <c r="EK12" s="40" t="s">
        <v>55</v>
      </c>
      <c r="EL12" s="40" t="s">
        <v>53</v>
      </c>
      <c r="EM12" s="40" t="s">
        <v>54</v>
      </c>
    </row>
    <row r="13" spans="1:143" ht="14.25">
      <c r="A13" s="42"/>
      <c r="B13" s="42"/>
      <c r="D13" s="60">
        <v>5</v>
      </c>
      <c r="E13" s="40">
        <v>6</v>
      </c>
      <c r="F13" s="60">
        <v>7</v>
      </c>
      <c r="G13" s="40">
        <v>8</v>
      </c>
      <c r="H13" s="60">
        <v>9</v>
      </c>
      <c r="I13" s="40">
        <v>10</v>
      </c>
      <c r="J13" s="40">
        <v>11</v>
      </c>
      <c r="K13" s="40">
        <v>12</v>
      </c>
      <c r="L13" s="60">
        <v>13</v>
      </c>
      <c r="M13" s="40">
        <v>14</v>
      </c>
      <c r="N13" s="60">
        <v>15</v>
      </c>
      <c r="O13" s="40">
        <v>16</v>
      </c>
      <c r="P13" s="40">
        <v>17</v>
      </c>
      <c r="Q13" s="40">
        <v>18</v>
      </c>
      <c r="R13" s="60">
        <v>19</v>
      </c>
      <c r="S13" s="40">
        <v>20</v>
      </c>
      <c r="T13" s="60">
        <v>21</v>
      </c>
      <c r="U13" s="40">
        <v>22</v>
      </c>
      <c r="V13" s="60">
        <v>23</v>
      </c>
      <c r="W13" s="40">
        <v>24</v>
      </c>
      <c r="X13" s="40">
        <v>25</v>
      </c>
      <c r="Y13" s="40">
        <v>26</v>
      </c>
      <c r="Z13" s="60">
        <v>27</v>
      </c>
      <c r="AA13" s="40">
        <v>28</v>
      </c>
      <c r="AB13" s="60">
        <v>29</v>
      </c>
      <c r="AC13" s="40">
        <v>30</v>
      </c>
      <c r="AD13" s="40">
        <v>31</v>
      </c>
      <c r="AE13" s="40">
        <v>1</v>
      </c>
      <c r="AF13" s="40">
        <v>2</v>
      </c>
      <c r="AG13" s="60">
        <v>3</v>
      </c>
      <c r="AH13" s="40">
        <v>4</v>
      </c>
      <c r="AI13" s="60">
        <v>5</v>
      </c>
      <c r="AJ13" s="40">
        <v>6</v>
      </c>
      <c r="AK13" s="40">
        <v>7</v>
      </c>
      <c r="AL13" s="40">
        <v>8</v>
      </c>
      <c r="AM13" s="60">
        <v>9</v>
      </c>
      <c r="AN13" s="40">
        <v>10</v>
      </c>
      <c r="AO13" s="60">
        <v>11</v>
      </c>
      <c r="AP13" s="40">
        <v>12</v>
      </c>
      <c r="AQ13" s="60">
        <v>13</v>
      </c>
      <c r="AR13" s="40">
        <v>14</v>
      </c>
      <c r="AS13" s="40">
        <v>15</v>
      </c>
      <c r="AT13" s="40">
        <v>16</v>
      </c>
      <c r="AU13" s="60">
        <v>17</v>
      </c>
      <c r="AV13" s="40">
        <v>18</v>
      </c>
      <c r="AW13" s="60">
        <v>19</v>
      </c>
      <c r="AX13" s="40">
        <v>20</v>
      </c>
      <c r="AY13" s="40">
        <v>21</v>
      </c>
      <c r="AZ13" s="40">
        <v>22</v>
      </c>
      <c r="BA13" s="60">
        <v>23</v>
      </c>
      <c r="BB13" s="40">
        <v>24</v>
      </c>
      <c r="BC13" s="60">
        <v>25</v>
      </c>
      <c r="BD13" s="40">
        <v>26</v>
      </c>
      <c r="BE13" s="60">
        <v>27</v>
      </c>
      <c r="BF13" s="40">
        <v>28</v>
      </c>
      <c r="BG13" s="40">
        <v>29</v>
      </c>
      <c r="BH13" s="40">
        <v>30</v>
      </c>
      <c r="BI13" s="60">
        <v>1</v>
      </c>
      <c r="BJ13" s="40">
        <v>2</v>
      </c>
      <c r="BK13" s="60">
        <v>3</v>
      </c>
      <c r="BL13" s="40">
        <v>4</v>
      </c>
      <c r="BM13" s="40">
        <v>5</v>
      </c>
      <c r="BN13" s="40">
        <v>6</v>
      </c>
      <c r="BO13" s="40">
        <v>7</v>
      </c>
      <c r="BP13" s="60">
        <v>8</v>
      </c>
      <c r="BQ13" s="40">
        <v>9</v>
      </c>
      <c r="BR13" s="60">
        <v>10</v>
      </c>
      <c r="BS13" s="40">
        <v>11</v>
      </c>
      <c r="BT13" s="40">
        <v>12</v>
      </c>
      <c r="BU13" s="40">
        <v>13</v>
      </c>
      <c r="BV13" s="60">
        <v>14</v>
      </c>
      <c r="BW13" s="40">
        <v>15</v>
      </c>
      <c r="BX13" s="60">
        <v>16</v>
      </c>
      <c r="BY13" s="40">
        <v>17</v>
      </c>
      <c r="BZ13" s="60">
        <v>18</v>
      </c>
      <c r="CA13" s="40">
        <v>19</v>
      </c>
      <c r="CB13" s="40">
        <v>20</v>
      </c>
      <c r="CC13" s="40">
        <v>21</v>
      </c>
      <c r="CD13" s="60">
        <v>22</v>
      </c>
      <c r="CE13" s="40">
        <v>23</v>
      </c>
      <c r="CF13" s="60">
        <v>24</v>
      </c>
      <c r="CG13" s="40">
        <v>25</v>
      </c>
      <c r="CH13" s="40">
        <v>26</v>
      </c>
      <c r="CI13" s="40">
        <v>27</v>
      </c>
      <c r="CJ13" s="60">
        <v>28</v>
      </c>
      <c r="CK13" s="40">
        <v>29</v>
      </c>
      <c r="CL13" s="60">
        <v>30</v>
      </c>
      <c r="CM13" s="40">
        <v>31</v>
      </c>
      <c r="CN13" s="60">
        <v>1</v>
      </c>
      <c r="CO13" s="40">
        <v>2</v>
      </c>
      <c r="CP13" s="40">
        <v>3</v>
      </c>
      <c r="CQ13" s="40">
        <v>4</v>
      </c>
      <c r="CR13" s="60">
        <v>5</v>
      </c>
      <c r="CS13" s="40">
        <v>6</v>
      </c>
      <c r="CT13" s="60">
        <v>7</v>
      </c>
      <c r="CU13" s="40">
        <v>8</v>
      </c>
      <c r="CV13" s="40">
        <v>9</v>
      </c>
      <c r="CW13" s="40">
        <v>10</v>
      </c>
      <c r="CX13" s="40">
        <v>11</v>
      </c>
      <c r="CY13" s="60">
        <v>12</v>
      </c>
      <c r="CZ13" s="40">
        <v>13</v>
      </c>
      <c r="DA13" s="60">
        <v>14</v>
      </c>
      <c r="DB13" s="40">
        <v>15</v>
      </c>
      <c r="DC13" s="40">
        <v>16</v>
      </c>
      <c r="DD13" s="40">
        <v>17</v>
      </c>
      <c r="DE13" s="60">
        <v>18</v>
      </c>
      <c r="DF13" s="40">
        <v>19</v>
      </c>
      <c r="DG13" s="60">
        <v>20</v>
      </c>
      <c r="DH13" s="40">
        <v>21</v>
      </c>
      <c r="DI13" s="60">
        <v>22</v>
      </c>
      <c r="DJ13" s="40">
        <v>23</v>
      </c>
      <c r="DK13" s="40">
        <v>24</v>
      </c>
      <c r="DL13" s="40">
        <v>25</v>
      </c>
      <c r="DM13" s="60">
        <v>26</v>
      </c>
      <c r="DN13" s="40">
        <v>27</v>
      </c>
      <c r="DO13" s="60">
        <v>28</v>
      </c>
      <c r="DP13" s="40">
        <v>29</v>
      </c>
      <c r="DQ13" s="40">
        <v>30</v>
      </c>
      <c r="DR13" s="40">
        <v>31</v>
      </c>
      <c r="DS13" s="60">
        <v>1</v>
      </c>
      <c r="DT13" s="40">
        <v>2</v>
      </c>
      <c r="DU13" s="60">
        <v>3</v>
      </c>
      <c r="DV13" s="40">
        <v>4</v>
      </c>
      <c r="DW13" s="60">
        <v>5</v>
      </c>
      <c r="DX13" s="40">
        <v>6</v>
      </c>
      <c r="DY13" s="40">
        <v>7</v>
      </c>
      <c r="DZ13" s="40">
        <v>8</v>
      </c>
      <c r="EA13" s="60">
        <v>9</v>
      </c>
      <c r="EB13" s="40">
        <v>10</v>
      </c>
      <c r="EC13" s="60">
        <v>11</v>
      </c>
      <c r="ED13" s="40">
        <v>12</v>
      </c>
      <c r="EE13" s="40">
        <v>13</v>
      </c>
      <c r="EF13" s="40">
        <v>14</v>
      </c>
      <c r="EG13" s="40">
        <v>15</v>
      </c>
      <c r="EH13" s="60">
        <v>16</v>
      </c>
      <c r="EI13" s="40">
        <v>17</v>
      </c>
      <c r="EJ13" s="60">
        <v>18</v>
      </c>
      <c r="EK13" s="40">
        <v>19</v>
      </c>
      <c r="EL13" s="40">
        <v>20</v>
      </c>
      <c r="EM13" s="40">
        <v>21</v>
      </c>
    </row>
    <row r="14" spans="1:143" ht="15" customHeight="1">
      <c r="A14" s="39" t="s">
        <v>20</v>
      </c>
      <c r="B14" s="19">
        <f>COUNTIF(D15:IP22,"PT")</f>
        <v>3</v>
      </c>
      <c r="C14" s="44"/>
      <c r="D14" s="77" t="s">
        <v>23</v>
      </c>
      <c r="E14" s="40"/>
      <c r="F14" s="77" t="s">
        <v>22</v>
      </c>
      <c r="G14" s="40"/>
      <c r="H14" s="77" t="s">
        <v>24</v>
      </c>
      <c r="I14" s="40"/>
      <c r="J14" s="40"/>
      <c r="K14" s="40"/>
      <c r="L14" s="77" t="s">
        <v>21</v>
      </c>
      <c r="M14" s="40"/>
      <c r="N14" s="77" t="s">
        <v>26</v>
      </c>
      <c r="O14" s="40"/>
      <c r="P14" s="40"/>
      <c r="Q14" s="40"/>
      <c r="R14" s="77" t="s">
        <v>25</v>
      </c>
      <c r="S14" s="40"/>
      <c r="T14" s="77" t="s">
        <v>20</v>
      </c>
      <c r="U14" s="40"/>
      <c r="V14" s="77" t="s">
        <v>27</v>
      </c>
      <c r="W14" s="40"/>
      <c r="X14" s="40"/>
      <c r="Y14" s="40"/>
      <c r="Z14" s="77" t="s">
        <v>28</v>
      </c>
      <c r="AA14" s="40"/>
      <c r="AB14" s="77" t="s">
        <v>29</v>
      </c>
      <c r="AC14" s="86"/>
      <c r="AD14" s="86"/>
      <c r="AE14" s="86"/>
      <c r="AF14" s="86"/>
      <c r="AG14" s="77" t="s">
        <v>30</v>
      </c>
      <c r="AH14" s="40"/>
      <c r="AI14" s="77" t="s">
        <v>31</v>
      </c>
      <c r="AJ14" s="40"/>
      <c r="AK14" s="40"/>
      <c r="AL14" s="40"/>
      <c r="AM14" s="77" t="s">
        <v>22</v>
      </c>
      <c r="AN14" s="40"/>
      <c r="AO14" s="77" t="s">
        <v>24</v>
      </c>
      <c r="AP14" s="40"/>
      <c r="AQ14" s="77" t="s">
        <v>21</v>
      </c>
      <c r="AR14" s="40"/>
      <c r="AS14" s="40"/>
      <c r="AT14" s="40"/>
      <c r="AU14" s="77" t="s">
        <v>26</v>
      </c>
      <c r="AV14" s="40"/>
      <c r="AW14" s="77" t="s">
        <v>25</v>
      </c>
      <c r="AX14" s="40"/>
      <c r="AY14" s="40"/>
      <c r="AZ14" s="40"/>
      <c r="BA14" s="77" t="s">
        <v>20</v>
      </c>
      <c r="BB14" s="40"/>
      <c r="BC14" s="77" t="s">
        <v>27</v>
      </c>
      <c r="BD14" s="40"/>
      <c r="BE14" s="77" t="s">
        <v>28</v>
      </c>
      <c r="BF14" s="40"/>
      <c r="BG14" s="40"/>
      <c r="BH14" s="40"/>
      <c r="BI14" s="77" t="s">
        <v>29</v>
      </c>
      <c r="BJ14" s="40"/>
      <c r="BK14" s="77" t="s">
        <v>30</v>
      </c>
      <c r="BL14" s="86"/>
      <c r="BM14" s="86"/>
      <c r="BN14" s="86"/>
      <c r="BO14" s="86"/>
      <c r="BP14" s="77" t="s">
        <v>31</v>
      </c>
      <c r="BQ14" s="40"/>
      <c r="BR14" s="77" t="s">
        <v>23</v>
      </c>
      <c r="BS14" s="40"/>
      <c r="BT14" s="40"/>
      <c r="BU14" s="40"/>
      <c r="BV14" s="77" t="s">
        <v>24</v>
      </c>
      <c r="BW14" s="40"/>
      <c r="BX14" s="77" t="s">
        <v>21</v>
      </c>
      <c r="BY14" s="40"/>
      <c r="BZ14" s="77" t="s">
        <v>26</v>
      </c>
      <c r="CA14" s="40"/>
      <c r="CB14" s="40"/>
      <c r="CC14" s="40"/>
      <c r="CD14" s="77" t="s">
        <v>25</v>
      </c>
      <c r="CE14" s="40"/>
      <c r="CF14" s="77" t="s">
        <v>20</v>
      </c>
      <c r="CG14" s="40"/>
      <c r="CH14" s="40"/>
      <c r="CI14" s="40"/>
      <c r="CJ14" s="77" t="s">
        <v>27</v>
      </c>
      <c r="CK14" s="40"/>
      <c r="CL14" s="77" t="s">
        <v>28</v>
      </c>
      <c r="CM14" s="40"/>
      <c r="CN14" s="77" t="s">
        <v>29</v>
      </c>
      <c r="CO14" s="40"/>
      <c r="CP14" s="40"/>
      <c r="CQ14" s="40"/>
      <c r="CR14" s="77" t="s">
        <v>30</v>
      </c>
      <c r="CS14" s="40"/>
      <c r="CT14" s="77" t="s">
        <v>31</v>
      </c>
      <c r="CU14" s="86"/>
      <c r="CV14" s="86"/>
      <c r="CW14" s="86"/>
      <c r="CX14" s="86"/>
      <c r="CY14" s="77" t="s">
        <v>23</v>
      </c>
      <c r="CZ14" s="40"/>
      <c r="DA14" s="77" t="s">
        <v>22</v>
      </c>
      <c r="DB14" s="40"/>
      <c r="DC14" s="40"/>
      <c r="DD14" s="40"/>
      <c r="DE14" s="77" t="s">
        <v>21</v>
      </c>
      <c r="DF14" s="40"/>
      <c r="DG14" s="77" t="s">
        <v>26</v>
      </c>
      <c r="DH14" s="40"/>
      <c r="DI14" s="77" t="s">
        <v>25</v>
      </c>
      <c r="DJ14" s="40"/>
      <c r="DK14" s="40"/>
      <c r="DL14" s="40"/>
      <c r="DM14" s="77" t="s">
        <v>20</v>
      </c>
      <c r="DN14" s="40"/>
      <c r="DO14" s="77" t="s">
        <v>27</v>
      </c>
      <c r="DP14" s="40"/>
      <c r="DQ14" s="40"/>
      <c r="DR14" s="40"/>
      <c r="DS14" s="77" t="s">
        <v>28</v>
      </c>
      <c r="DT14" s="40"/>
      <c r="DU14" s="77" t="s">
        <v>29</v>
      </c>
      <c r="DV14" s="40"/>
      <c r="DW14" s="77" t="s">
        <v>30</v>
      </c>
      <c r="DX14" s="40"/>
      <c r="DY14" s="40"/>
      <c r="DZ14" s="40"/>
      <c r="EA14" s="77" t="s">
        <v>31</v>
      </c>
      <c r="EB14" s="40"/>
      <c r="EC14" s="77" t="s">
        <v>23</v>
      </c>
      <c r="ED14" s="86"/>
      <c r="EE14" s="86"/>
      <c r="EF14" s="86"/>
      <c r="EG14" s="86"/>
      <c r="EH14" s="77" t="s">
        <v>22</v>
      </c>
      <c r="EI14" s="40"/>
      <c r="EJ14" s="77" t="s">
        <v>24</v>
      </c>
      <c r="EK14" s="40"/>
      <c r="EL14" s="40"/>
      <c r="EM14" s="40"/>
    </row>
    <row r="15" spans="1:143" s="88" customFormat="1" ht="13.5" customHeight="1">
      <c r="A15" s="41" t="s">
        <v>21</v>
      </c>
      <c r="B15" s="19">
        <f>COUNTIF(D15:IP23,"PRD")</f>
        <v>3</v>
      </c>
      <c r="C15" s="46"/>
      <c r="D15" s="50"/>
      <c r="E15" s="64" t="s">
        <v>20</v>
      </c>
      <c r="F15" s="50"/>
      <c r="G15" s="50"/>
      <c r="H15" s="50"/>
      <c r="I15" s="50"/>
      <c r="J15" s="50"/>
      <c r="K15" s="50"/>
      <c r="L15" s="50"/>
      <c r="M15" s="41" t="s">
        <v>21</v>
      </c>
      <c r="N15" s="50"/>
      <c r="O15" s="43" t="s">
        <v>22</v>
      </c>
      <c r="P15" s="50"/>
      <c r="Q15" s="50"/>
      <c r="R15" s="50"/>
      <c r="S15" s="45" t="s">
        <v>56</v>
      </c>
      <c r="T15" s="50"/>
      <c r="U15" s="48" t="s">
        <v>24</v>
      </c>
      <c r="V15" s="50"/>
      <c r="W15" s="50"/>
      <c r="X15" s="50"/>
      <c r="Y15" s="51" t="s">
        <v>25</v>
      </c>
      <c r="Z15" s="50"/>
      <c r="AA15" s="52" t="s">
        <v>26</v>
      </c>
      <c r="AB15" s="50"/>
      <c r="AC15" s="50"/>
      <c r="AD15" s="50"/>
      <c r="AE15" s="50"/>
      <c r="AF15" s="68" t="s">
        <v>27</v>
      </c>
      <c r="AG15" s="50"/>
      <c r="AH15" s="50"/>
      <c r="AI15" s="50"/>
      <c r="AJ15" s="87" t="s">
        <v>28</v>
      </c>
      <c r="AK15" s="50"/>
      <c r="AL15" s="50"/>
      <c r="AM15" s="50"/>
      <c r="AN15" s="55" t="s">
        <v>29</v>
      </c>
      <c r="AO15" s="50"/>
      <c r="AP15" s="50"/>
      <c r="AQ15" s="50"/>
      <c r="AR15" s="50"/>
      <c r="AS15" s="50"/>
      <c r="AT15" s="50"/>
      <c r="AU15" s="50"/>
      <c r="AV15" s="80" t="s">
        <v>30</v>
      </c>
      <c r="AW15" s="50"/>
      <c r="AX15" s="57" t="s">
        <v>31</v>
      </c>
      <c r="AY15" s="50"/>
      <c r="AZ15" s="50"/>
      <c r="BA15" s="50"/>
      <c r="BB15" s="64" t="s">
        <v>20</v>
      </c>
      <c r="BC15" s="50"/>
      <c r="BD15" s="41" t="s">
        <v>21</v>
      </c>
      <c r="BE15" s="50"/>
      <c r="BF15" s="50"/>
      <c r="BG15" s="50"/>
      <c r="BH15" s="43" t="s">
        <v>22</v>
      </c>
      <c r="BI15" s="50"/>
      <c r="BJ15" s="45" t="s">
        <v>56</v>
      </c>
      <c r="BK15" s="50"/>
      <c r="BL15" s="50"/>
      <c r="BM15" s="50"/>
      <c r="BN15" s="50"/>
      <c r="BO15" s="48" t="s">
        <v>24</v>
      </c>
      <c r="BP15" s="50"/>
      <c r="BQ15" s="50"/>
      <c r="BR15" s="50"/>
      <c r="BS15" s="51" t="s">
        <v>25</v>
      </c>
      <c r="BT15" s="50"/>
      <c r="BU15" s="50"/>
      <c r="BV15" s="50"/>
      <c r="BW15" s="52" t="s">
        <v>26</v>
      </c>
      <c r="BX15" s="50"/>
      <c r="BY15" s="50"/>
      <c r="BZ15" s="50"/>
      <c r="CA15" s="50"/>
      <c r="CB15" s="50"/>
      <c r="CC15" s="50"/>
      <c r="CD15" s="50"/>
      <c r="CE15" s="68" t="s">
        <v>27</v>
      </c>
      <c r="CF15" s="50"/>
      <c r="CG15" s="87" t="s">
        <v>28</v>
      </c>
      <c r="CH15" s="50"/>
      <c r="CI15" s="50"/>
      <c r="CJ15" s="50"/>
      <c r="CK15" s="55" t="s">
        <v>29</v>
      </c>
      <c r="CL15" s="50"/>
      <c r="CM15" s="80" t="s">
        <v>30</v>
      </c>
      <c r="CN15" s="50"/>
      <c r="CO15" s="50"/>
      <c r="CP15" s="50"/>
      <c r="CQ15" s="57" t="s">
        <v>31</v>
      </c>
      <c r="CR15" s="50"/>
      <c r="CS15" s="64" t="s">
        <v>20</v>
      </c>
      <c r="CT15" s="50"/>
      <c r="CU15" s="50"/>
      <c r="CV15" s="50"/>
      <c r="CW15" s="50"/>
      <c r="CX15" s="41" t="s">
        <v>21</v>
      </c>
      <c r="CY15" s="50"/>
      <c r="CZ15" s="50"/>
      <c r="DA15" s="50"/>
      <c r="DB15" s="43" t="s">
        <v>22</v>
      </c>
      <c r="DC15" s="50"/>
      <c r="DD15" s="50"/>
      <c r="DE15" s="50"/>
      <c r="DF15" s="45" t="s">
        <v>56</v>
      </c>
      <c r="DG15" s="50"/>
      <c r="DH15" s="50"/>
      <c r="DI15" s="50"/>
      <c r="DJ15" s="50"/>
      <c r="DK15" s="50"/>
      <c r="DL15" s="50"/>
      <c r="DM15" s="50"/>
      <c r="DN15" s="48" t="s">
        <v>24</v>
      </c>
      <c r="DO15" s="50"/>
      <c r="DP15" s="51" t="s">
        <v>25</v>
      </c>
      <c r="DQ15" s="50"/>
      <c r="DR15" s="50"/>
      <c r="DS15" s="50"/>
      <c r="DT15" s="52" t="s">
        <v>26</v>
      </c>
      <c r="DU15" s="50"/>
      <c r="DV15" s="68" t="s">
        <v>27</v>
      </c>
      <c r="DW15" s="50"/>
      <c r="DX15" s="50"/>
      <c r="DY15" s="50"/>
      <c r="DZ15" s="87" t="s">
        <v>28</v>
      </c>
      <c r="EA15" s="50"/>
      <c r="EB15" s="55" t="s">
        <v>29</v>
      </c>
      <c r="EC15" s="50"/>
      <c r="ED15" s="50"/>
      <c r="EE15" s="50"/>
      <c r="EF15" s="50"/>
      <c r="EG15" s="80" t="s">
        <v>30</v>
      </c>
      <c r="EH15" s="50"/>
      <c r="EI15" s="50"/>
      <c r="EJ15" s="50"/>
      <c r="EK15" s="57" t="s">
        <v>31</v>
      </c>
      <c r="EL15" s="50"/>
      <c r="EM15" s="50"/>
    </row>
    <row r="16" spans="1:256" s="50" customFormat="1" ht="14.25" customHeight="1">
      <c r="A16" s="43" t="s">
        <v>22</v>
      </c>
      <c r="B16" s="19">
        <f>COUNTIF(D15:IP23,"PNA")</f>
        <v>3</v>
      </c>
      <c r="C16" s="49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0" customFormat="1" ht="14.25" customHeight="1">
      <c r="A17" s="45" t="s">
        <v>56</v>
      </c>
      <c r="B17" s="19">
        <f>COUNTIF(D15:IP23,"PRI")</f>
        <v>3</v>
      </c>
      <c r="C17" s="49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143" ht="14.25" customHeight="1">
      <c r="A18" s="48" t="s">
        <v>24</v>
      </c>
      <c r="B18" s="19">
        <f>COUNTIF(D15:IP23,"CONV")</f>
        <v>3</v>
      </c>
      <c r="C18" s="49"/>
      <c r="D18" s="83" t="s">
        <v>57</v>
      </c>
      <c r="E18" s="83" t="s">
        <v>57</v>
      </c>
      <c r="F18" s="83" t="s">
        <v>57</v>
      </c>
      <c r="G18" s="83" t="s">
        <v>57</v>
      </c>
      <c r="H18" s="83" t="s">
        <v>57</v>
      </c>
      <c r="I18" s="83" t="s">
        <v>57</v>
      </c>
      <c r="J18" s="83" t="s">
        <v>57</v>
      </c>
      <c r="K18" s="83" t="s">
        <v>57</v>
      </c>
      <c r="L18" s="83" t="s">
        <v>57</v>
      </c>
      <c r="M18" s="83" t="s">
        <v>57</v>
      </c>
      <c r="N18" s="83" t="s">
        <v>57</v>
      </c>
      <c r="O18" s="83" t="s">
        <v>57</v>
      </c>
      <c r="P18" s="83" t="s">
        <v>57</v>
      </c>
      <c r="Q18" s="83" t="s">
        <v>57</v>
      </c>
      <c r="R18" s="83" t="s">
        <v>57</v>
      </c>
      <c r="S18" s="83" t="s">
        <v>57</v>
      </c>
      <c r="T18" s="83" t="s">
        <v>57</v>
      </c>
      <c r="U18" s="83" t="s">
        <v>57</v>
      </c>
      <c r="V18" s="83" t="s">
        <v>57</v>
      </c>
      <c r="W18" s="83" t="s">
        <v>57</v>
      </c>
      <c r="X18" s="83" t="s">
        <v>57</v>
      </c>
      <c r="Y18" s="83" t="s">
        <v>57</v>
      </c>
      <c r="Z18" s="83" t="s">
        <v>57</v>
      </c>
      <c r="AA18" s="83" t="s">
        <v>57</v>
      </c>
      <c r="AB18" s="83" t="s">
        <v>57</v>
      </c>
      <c r="AC18" s="83" t="s">
        <v>57</v>
      </c>
      <c r="AD18" s="83" t="s">
        <v>57</v>
      </c>
      <c r="AE18" s="83" t="s">
        <v>57</v>
      </c>
      <c r="AF18" s="83" t="s">
        <v>57</v>
      </c>
      <c r="AG18" s="83" t="s">
        <v>57</v>
      </c>
      <c r="AH18" s="83" t="s">
        <v>57</v>
      </c>
      <c r="AI18" s="83" t="s">
        <v>57</v>
      </c>
      <c r="AJ18" s="83" t="s">
        <v>57</v>
      </c>
      <c r="AK18" s="83" t="s">
        <v>57</v>
      </c>
      <c r="AL18" s="83" t="s">
        <v>57</v>
      </c>
      <c r="AM18" s="83" t="s">
        <v>57</v>
      </c>
      <c r="AN18" s="83" t="s">
        <v>57</v>
      </c>
      <c r="AO18" s="83" t="s">
        <v>57</v>
      </c>
      <c r="AP18" s="83" t="s">
        <v>57</v>
      </c>
      <c r="AQ18" s="83" t="s">
        <v>57</v>
      </c>
      <c r="AR18" s="83" t="s">
        <v>57</v>
      </c>
      <c r="AS18" s="83" t="s">
        <v>57</v>
      </c>
      <c r="AT18" s="83" t="s">
        <v>57</v>
      </c>
      <c r="AU18" s="83" t="s">
        <v>57</v>
      </c>
      <c r="AV18" s="83" t="s">
        <v>57</v>
      </c>
      <c r="AW18" s="83" t="s">
        <v>57</v>
      </c>
      <c r="AX18" s="83" t="s">
        <v>57</v>
      </c>
      <c r="AY18" s="83" t="s">
        <v>57</v>
      </c>
      <c r="AZ18" s="83" t="s">
        <v>57</v>
      </c>
      <c r="BA18" s="83" t="s">
        <v>57</v>
      </c>
      <c r="BB18" s="83" t="s">
        <v>57</v>
      </c>
      <c r="BC18" s="83" t="s">
        <v>57</v>
      </c>
      <c r="BD18" s="83" t="s">
        <v>57</v>
      </c>
      <c r="BE18" s="83" t="s">
        <v>57</v>
      </c>
      <c r="BF18" s="83" t="s">
        <v>57</v>
      </c>
      <c r="BG18" s="83" t="s">
        <v>57</v>
      </c>
      <c r="BH18" s="83" t="s">
        <v>57</v>
      </c>
      <c r="BI18" s="83" t="s">
        <v>57</v>
      </c>
      <c r="BJ18" s="83" t="s">
        <v>57</v>
      </c>
      <c r="BK18" s="83" t="s">
        <v>57</v>
      </c>
      <c r="BL18" s="83" t="s">
        <v>57</v>
      </c>
      <c r="BM18" s="83" t="s">
        <v>57</v>
      </c>
      <c r="BN18" s="83" t="s">
        <v>57</v>
      </c>
      <c r="BO18" s="83" t="s">
        <v>57</v>
      </c>
      <c r="BP18" s="83" t="s">
        <v>57</v>
      </c>
      <c r="BQ18" s="83" t="s">
        <v>57</v>
      </c>
      <c r="BR18" s="83" t="s">
        <v>57</v>
      </c>
      <c r="BS18" s="83" t="s">
        <v>57</v>
      </c>
      <c r="BT18" s="83" t="s">
        <v>57</v>
      </c>
      <c r="BU18" s="83" t="s">
        <v>57</v>
      </c>
      <c r="BV18" s="83" t="s">
        <v>57</v>
      </c>
      <c r="BW18" s="83" t="s">
        <v>57</v>
      </c>
      <c r="BX18" s="83" t="s">
        <v>57</v>
      </c>
      <c r="BY18" s="83" t="s">
        <v>57</v>
      </c>
      <c r="BZ18" s="83" t="s">
        <v>57</v>
      </c>
      <c r="CA18" s="83" t="s">
        <v>57</v>
      </c>
      <c r="CB18" s="83" t="s">
        <v>57</v>
      </c>
      <c r="CC18" s="83" t="s">
        <v>57</v>
      </c>
      <c r="CD18" s="83" t="s">
        <v>57</v>
      </c>
      <c r="CE18" s="83" t="s">
        <v>57</v>
      </c>
      <c r="CF18" s="83" t="s">
        <v>57</v>
      </c>
      <c r="CG18" s="83" t="s">
        <v>57</v>
      </c>
      <c r="CH18" s="83" t="s">
        <v>57</v>
      </c>
      <c r="CI18" s="83" t="s">
        <v>57</v>
      </c>
      <c r="CJ18" s="83" t="s">
        <v>57</v>
      </c>
      <c r="CK18" s="83" t="s">
        <v>57</v>
      </c>
      <c r="CL18" s="83" t="s">
        <v>57</v>
      </c>
      <c r="CM18" s="83" t="s">
        <v>57</v>
      </c>
      <c r="CN18" s="83" t="s">
        <v>57</v>
      </c>
      <c r="CO18" s="83" t="s">
        <v>57</v>
      </c>
      <c r="CP18" s="83" t="s">
        <v>57</v>
      </c>
      <c r="CQ18" s="83" t="s">
        <v>57</v>
      </c>
      <c r="CR18" s="83" t="s">
        <v>57</v>
      </c>
      <c r="CS18" s="83" t="s">
        <v>57</v>
      </c>
      <c r="CT18" s="83" t="s">
        <v>57</v>
      </c>
      <c r="CU18" s="83" t="s">
        <v>57</v>
      </c>
      <c r="CV18" s="83" t="s">
        <v>57</v>
      </c>
      <c r="CW18" s="83" t="s">
        <v>57</v>
      </c>
      <c r="CX18" s="83" t="s">
        <v>57</v>
      </c>
      <c r="CY18" s="83" t="s">
        <v>57</v>
      </c>
      <c r="CZ18" s="83" t="s">
        <v>57</v>
      </c>
      <c r="DA18" s="83" t="s">
        <v>57</v>
      </c>
      <c r="DB18" s="83" t="s">
        <v>57</v>
      </c>
      <c r="DC18" s="83" t="s">
        <v>57</v>
      </c>
      <c r="DD18" s="83" t="s">
        <v>57</v>
      </c>
      <c r="DE18" s="83" t="s">
        <v>57</v>
      </c>
      <c r="DF18" s="83" t="s">
        <v>57</v>
      </c>
      <c r="DG18" s="83" t="s">
        <v>57</v>
      </c>
      <c r="DH18" s="83" t="s">
        <v>57</v>
      </c>
      <c r="DI18" s="83" t="s">
        <v>57</v>
      </c>
      <c r="DJ18" s="83" t="s">
        <v>57</v>
      </c>
      <c r="DK18" s="83" t="s">
        <v>57</v>
      </c>
      <c r="DL18" s="83" t="s">
        <v>57</v>
      </c>
      <c r="DM18" s="83" t="s">
        <v>57</v>
      </c>
      <c r="DN18" s="83" t="s">
        <v>57</v>
      </c>
      <c r="DO18" s="83" t="s">
        <v>57</v>
      </c>
      <c r="DP18" s="83" t="s">
        <v>57</v>
      </c>
      <c r="DQ18" s="83" t="s">
        <v>57</v>
      </c>
      <c r="DR18" s="83" t="s">
        <v>57</v>
      </c>
      <c r="DS18" s="83" t="s">
        <v>57</v>
      </c>
      <c r="DT18" s="83" t="s">
        <v>57</v>
      </c>
      <c r="DU18" s="83" t="s">
        <v>57</v>
      </c>
      <c r="DV18" s="83" t="s">
        <v>57</v>
      </c>
      <c r="DW18" s="83" t="s">
        <v>57</v>
      </c>
      <c r="DX18" s="83" t="s">
        <v>57</v>
      </c>
      <c r="DY18" s="83" t="s">
        <v>57</v>
      </c>
      <c r="DZ18" s="83" t="s">
        <v>57</v>
      </c>
      <c r="EA18" s="83" t="s">
        <v>57</v>
      </c>
      <c r="EB18" s="83" t="s">
        <v>57</v>
      </c>
      <c r="EC18" s="83" t="s">
        <v>57</v>
      </c>
      <c r="ED18" s="83" t="s">
        <v>57</v>
      </c>
      <c r="EE18" s="83" t="s">
        <v>57</v>
      </c>
      <c r="EF18" s="83" t="s">
        <v>57</v>
      </c>
      <c r="EG18" s="83" t="s">
        <v>57</v>
      </c>
      <c r="EH18" s="83" t="s">
        <v>57</v>
      </c>
      <c r="EI18" s="83" t="s">
        <v>57</v>
      </c>
      <c r="EJ18" s="83" t="s">
        <v>57</v>
      </c>
      <c r="EK18" s="83" t="s">
        <v>57</v>
      </c>
      <c r="EL18" s="83" t="s">
        <v>57</v>
      </c>
      <c r="EM18" s="83" t="s">
        <v>57</v>
      </c>
    </row>
    <row r="19" spans="1:143" ht="14.25" customHeight="1">
      <c r="A19" s="51" t="s">
        <v>25</v>
      </c>
      <c r="B19" s="19">
        <f>COUNTIF(D15:IP23,"PAN")</f>
        <v>3</v>
      </c>
      <c r="C19" s="49"/>
      <c r="D19" s="83" t="s">
        <v>57</v>
      </c>
      <c r="E19" s="83" t="s">
        <v>57</v>
      </c>
      <c r="F19" s="83" t="s">
        <v>57</v>
      </c>
      <c r="G19" s="83" t="s">
        <v>57</v>
      </c>
      <c r="H19" s="83" t="s">
        <v>57</v>
      </c>
      <c r="I19" s="83" t="s">
        <v>57</v>
      </c>
      <c r="J19" s="83" t="s">
        <v>57</v>
      </c>
      <c r="K19" s="83" t="s">
        <v>57</v>
      </c>
      <c r="L19" s="83" t="s">
        <v>57</v>
      </c>
      <c r="M19" s="83" t="s">
        <v>57</v>
      </c>
      <c r="N19" s="83" t="s">
        <v>57</v>
      </c>
      <c r="O19" s="83" t="s">
        <v>57</v>
      </c>
      <c r="P19" s="83" t="s">
        <v>57</v>
      </c>
      <c r="Q19" s="83" t="s">
        <v>57</v>
      </c>
      <c r="R19" s="83" t="s">
        <v>57</v>
      </c>
      <c r="S19" s="83" t="s">
        <v>57</v>
      </c>
      <c r="T19" s="83" t="s">
        <v>57</v>
      </c>
      <c r="U19" s="83" t="s">
        <v>57</v>
      </c>
      <c r="V19" s="83" t="s">
        <v>57</v>
      </c>
      <c r="W19" s="83" t="s">
        <v>57</v>
      </c>
      <c r="X19" s="83" t="s">
        <v>57</v>
      </c>
      <c r="Y19" s="83" t="s">
        <v>57</v>
      </c>
      <c r="Z19" s="83" t="s">
        <v>57</v>
      </c>
      <c r="AA19" s="83" t="s">
        <v>57</v>
      </c>
      <c r="AB19" s="83" t="s">
        <v>57</v>
      </c>
      <c r="AC19" s="83" t="s">
        <v>57</v>
      </c>
      <c r="AD19" s="83" t="s">
        <v>57</v>
      </c>
      <c r="AE19" s="83" t="s">
        <v>57</v>
      </c>
      <c r="AF19" s="83" t="s">
        <v>57</v>
      </c>
      <c r="AG19" s="83" t="s">
        <v>57</v>
      </c>
      <c r="AH19" s="83" t="s">
        <v>57</v>
      </c>
      <c r="AI19" s="83" t="s">
        <v>57</v>
      </c>
      <c r="AJ19" s="83" t="s">
        <v>57</v>
      </c>
      <c r="AK19" s="83" t="s">
        <v>57</v>
      </c>
      <c r="AL19" s="83" t="s">
        <v>57</v>
      </c>
      <c r="AM19" s="83" t="s">
        <v>57</v>
      </c>
      <c r="AN19" s="83" t="s">
        <v>57</v>
      </c>
      <c r="AO19" s="83" t="s">
        <v>57</v>
      </c>
      <c r="AP19" s="83" t="s">
        <v>57</v>
      </c>
      <c r="AQ19" s="83" t="s">
        <v>57</v>
      </c>
      <c r="AR19" s="83" t="s">
        <v>57</v>
      </c>
      <c r="AS19" s="83" t="s">
        <v>57</v>
      </c>
      <c r="AT19" s="83" t="s">
        <v>57</v>
      </c>
      <c r="AU19" s="83" t="s">
        <v>57</v>
      </c>
      <c r="AV19" s="83" t="s">
        <v>57</v>
      </c>
      <c r="AW19" s="83" t="s">
        <v>57</v>
      </c>
      <c r="AX19" s="83" t="s">
        <v>57</v>
      </c>
      <c r="AY19" s="83" t="s">
        <v>57</v>
      </c>
      <c r="AZ19" s="83" t="s">
        <v>57</v>
      </c>
      <c r="BA19" s="83" t="s">
        <v>57</v>
      </c>
      <c r="BB19" s="83" t="s">
        <v>57</v>
      </c>
      <c r="BC19" s="83" t="s">
        <v>57</v>
      </c>
      <c r="BD19" s="83" t="s">
        <v>57</v>
      </c>
      <c r="BE19" s="83" t="s">
        <v>57</v>
      </c>
      <c r="BF19" s="83" t="s">
        <v>57</v>
      </c>
      <c r="BG19" s="83" t="s">
        <v>57</v>
      </c>
      <c r="BH19" s="83" t="s">
        <v>57</v>
      </c>
      <c r="BI19" s="83" t="s">
        <v>57</v>
      </c>
      <c r="BJ19" s="83" t="s">
        <v>57</v>
      </c>
      <c r="BK19" s="83" t="s">
        <v>57</v>
      </c>
      <c r="BL19" s="83" t="s">
        <v>57</v>
      </c>
      <c r="BM19" s="83" t="s">
        <v>57</v>
      </c>
      <c r="BN19" s="83" t="s">
        <v>57</v>
      </c>
      <c r="BO19" s="83" t="s">
        <v>57</v>
      </c>
      <c r="BP19" s="83" t="s">
        <v>57</v>
      </c>
      <c r="BQ19" s="83" t="s">
        <v>57</v>
      </c>
      <c r="BR19" s="83" t="s">
        <v>57</v>
      </c>
      <c r="BS19" s="83" t="s">
        <v>57</v>
      </c>
      <c r="BT19" s="83" t="s">
        <v>57</v>
      </c>
      <c r="BU19" s="83" t="s">
        <v>57</v>
      </c>
      <c r="BV19" s="83" t="s">
        <v>57</v>
      </c>
      <c r="BW19" s="83" t="s">
        <v>57</v>
      </c>
      <c r="BX19" s="83" t="s">
        <v>57</v>
      </c>
      <c r="BY19" s="83" t="s">
        <v>57</v>
      </c>
      <c r="BZ19" s="83" t="s">
        <v>57</v>
      </c>
      <c r="CA19" s="83" t="s">
        <v>57</v>
      </c>
      <c r="CB19" s="83" t="s">
        <v>57</v>
      </c>
      <c r="CC19" s="83" t="s">
        <v>57</v>
      </c>
      <c r="CD19" s="83" t="s">
        <v>57</v>
      </c>
      <c r="CE19" s="83" t="s">
        <v>57</v>
      </c>
      <c r="CF19" s="83" t="s">
        <v>57</v>
      </c>
      <c r="CG19" s="83" t="s">
        <v>57</v>
      </c>
      <c r="CH19" s="83" t="s">
        <v>57</v>
      </c>
      <c r="CI19" s="83" t="s">
        <v>57</v>
      </c>
      <c r="CJ19" s="83" t="s">
        <v>57</v>
      </c>
      <c r="CK19" s="83" t="s">
        <v>57</v>
      </c>
      <c r="CL19" s="83" t="s">
        <v>57</v>
      </c>
      <c r="CM19" s="83" t="s">
        <v>57</v>
      </c>
      <c r="CN19" s="83" t="s">
        <v>57</v>
      </c>
      <c r="CO19" s="83" t="s">
        <v>57</v>
      </c>
      <c r="CP19" s="83" t="s">
        <v>57</v>
      </c>
      <c r="CQ19" s="83" t="s">
        <v>57</v>
      </c>
      <c r="CR19" s="83" t="s">
        <v>57</v>
      </c>
      <c r="CS19" s="83" t="s">
        <v>57</v>
      </c>
      <c r="CT19" s="83" t="s">
        <v>57</v>
      </c>
      <c r="CU19" s="83" t="s">
        <v>57</v>
      </c>
      <c r="CV19" s="83" t="s">
        <v>57</v>
      </c>
      <c r="CW19" s="83" t="s">
        <v>57</v>
      </c>
      <c r="CX19" s="83" t="s">
        <v>57</v>
      </c>
      <c r="CY19" s="83" t="s">
        <v>57</v>
      </c>
      <c r="CZ19" s="83" t="s">
        <v>57</v>
      </c>
      <c r="DA19" s="83" t="s">
        <v>57</v>
      </c>
      <c r="DB19" s="83" t="s">
        <v>57</v>
      </c>
      <c r="DC19" s="83" t="s">
        <v>57</v>
      </c>
      <c r="DD19" s="83" t="s">
        <v>57</v>
      </c>
      <c r="DE19" s="83" t="s">
        <v>57</v>
      </c>
      <c r="DF19" s="83" t="s">
        <v>57</v>
      </c>
      <c r="DG19" s="83" t="s">
        <v>57</v>
      </c>
      <c r="DH19" s="83" t="s">
        <v>57</v>
      </c>
      <c r="DI19" s="83" t="s">
        <v>57</v>
      </c>
      <c r="DJ19" s="83" t="s">
        <v>57</v>
      </c>
      <c r="DK19" s="83" t="s">
        <v>57</v>
      </c>
      <c r="DL19" s="83" t="s">
        <v>57</v>
      </c>
      <c r="DM19" s="83" t="s">
        <v>57</v>
      </c>
      <c r="DN19" s="83" t="s">
        <v>57</v>
      </c>
      <c r="DO19" s="83" t="s">
        <v>57</v>
      </c>
      <c r="DP19" s="83" t="s">
        <v>57</v>
      </c>
      <c r="DQ19" s="83" t="s">
        <v>57</v>
      </c>
      <c r="DR19" s="83" t="s">
        <v>57</v>
      </c>
      <c r="DS19" s="83" t="s">
        <v>57</v>
      </c>
      <c r="DT19" s="83" t="s">
        <v>57</v>
      </c>
      <c r="DU19" s="83" t="s">
        <v>57</v>
      </c>
      <c r="DV19" s="83" t="s">
        <v>57</v>
      </c>
      <c r="DW19" s="83" t="s">
        <v>57</v>
      </c>
      <c r="DX19" s="83" t="s">
        <v>57</v>
      </c>
      <c r="DY19" s="83" t="s">
        <v>57</v>
      </c>
      <c r="DZ19" s="83" t="s">
        <v>57</v>
      </c>
      <c r="EA19" s="83" t="s">
        <v>57</v>
      </c>
      <c r="EB19" s="83" t="s">
        <v>57</v>
      </c>
      <c r="EC19" s="83" t="s">
        <v>57</v>
      </c>
      <c r="ED19" s="83" t="s">
        <v>57</v>
      </c>
      <c r="EE19" s="83" t="s">
        <v>57</v>
      </c>
      <c r="EF19" s="83" t="s">
        <v>57</v>
      </c>
      <c r="EG19" s="83" t="s">
        <v>57</v>
      </c>
      <c r="EH19" s="83" t="s">
        <v>57</v>
      </c>
      <c r="EI19" s="83" t="s">
        <v>57</v>
      </c>
      <c r="EJ19" s="83" t="s">
        <v>57</v>
      </c>
      <c r="EK19" s="83" t="s">
        <v>57</v>
      </c>
      <c r="EL19" s="83" t="s">
        <v>57</v>
      </c>
      <c r="EM19" s="83" t="s">
        <v>57</v>
      </c>
    </row>
    <row r="20" spans="1:143" ht="15" customHeight="1">
      <c r="A20" s="52" t="s">
        <v>26</v>
      </c>
      <c r="B20" s="19">
        <f>COUNTIF(D15:IP23,"PVEM")</f>
        <v>3</v>
      </c>
      <c r="C20" s="49"/>
      <c r="D20" s="83" t="s">
        <v>57</v>
      </c>
      <c r="E20" s="83" t="s">
        <v>57</v>
      </c>
      <c r="F20" s="83" t="s">
        <v>57</v>
      </c>
      <c r="G20" s="83" t="s">
        <v>57</v>
      </c>
      <c r="H20" s="83" t="s">
        <v>57</v>
      </c>
      <c r="I20" s="83" t="s">
        <v>57</v>
      </c>
      <c r="J20" s="83" t="s">
        <v>57</v>
      </c>
      <c r="K20" s="83" t="s">
        <v>57</v>
      </c>
      <c r="L20" s="83" t="s">
        <v>57</v>
      </c>
      <c r="M20" s="83" t="s">
        <v>57</v>
      </c>
      <c r="N20" s="83" t="s">
        <v>57</v>
      </c>
      <c r="O20" s="83" t="s">
        <v>57</v>
      </c>
      <c r="P20" s="83" t="s">
        <v>57</v>
      </c>
      <c r="Q20" s="83" t="s">
        <v>57</v>
      </c>
      <c r="R20" s="83" t="s">
        <v>57</v>
      </c>
      <c r="S20" s="83" t="s">
        <v>57</v>
      </c>
      <c r="T20" s="83" t="s">
        <v>57</v>
      </c>
      <c r="U20" s="83" t="s">
        <v>57</v>
      </c>
      <c r="V20" s="83" t="s">
        <v>57</v>
      </c>
      <c r="W20" s="83" t="s">
        <v>57</v>
      </c>
      <c r="X20" s="83" t="s">
        <v>57</v>
      </c>
      <c r="Y20" s="83" t="s">
        <v>57</v>
      </c>
      <c r="Z20" s="83" t="s">
        <v>57</v>
      </c>
      <c r="AA20" s="83" t="s">
        <v>57</v>
      </c>
      <c r="AB20" s="83" t="s">
        <v>57</v>
      </c>
      <c r="AC20" s="83" t="s">
        <v>57</v>
      </c>
      <c r="AD20" s="83" t="s">
        <v>57</v>
      </c>
      <c r="AE20" s="83" t="s">
        <v>57</v>
      </c>
      <c r="AF20" s="83" t="s">
        <v>57</v>
      </c>
      <c r="AG20" s="83" t="s">
        <v>57</v>
      </c>
      <c r="AH20" s="83" t="s">
        <v>57</v>
      </c>
      <c r="AI20" s="83" t="s">
        <v>57</v>
      </c>
      <c r="AJ20" s="83" t="s">
        <v>57</v>
      </c>
      <c r="AK20" s="83" t="s">
        <v>57</v>
      </c>
      <c r="AL20" s="83" t="s">
        <v>57</v>
      </c>
      <c r="AM20" s="83" t="s">
        <v>57</v>
      </c>
      <c r="AN20" s="83" t="s">
        <v>57</v>
      </c>
      <c r="AO20" s="83" t="s">
        <v>57</v>
      </c>
      <c r="AP20" s="83" t="s">
        <v>57</v>
      </c>
      <c r="AQ20" s="83" t="s">
        <v>57</v>
      </c>
      <c r="AR20" s="83" t="s">
        <v>57</v>
      </c>
      <c r="AS20" s="83" t="s">
        <v>57</v>
      </c>
      <c r="AT20" s="83" t="s">
        <v>57</v>
      </c>
      <c r="AU20" s="83" t="s">
        <v>57</v>
      </c>
      <c r="AV20" s="83" t="s">
        <v>57</v>
      </c>
      <c r="AW20" s="83" t="s">
        <v>57</v>
      </c>
      <c r="AX20" s="83" t="s">
        <v>57</v>
      </c>
      <c r="AY20" s="83" t="s">
        <v>57</v>
      </c>
      <c r="AZ20" s="83" t="s">
        <v>57</v>
      </c>
      <c r="BA20" s="83" t="s">
        <v>57</v>
      </c>
      <c r="BB20" s="83" t="s">
        <v>57</v>
      </c>
      <c r="BC20" s="83" t="s">
        <v>57</v>
      </c>
      <c r="BD20" s="83" t="s">
        <v>57</v>
      </c>
      <c r="BE20" s="83" t="s">
        <v>57</v>
      </c>
      <c r="BF20" s="83" t="s">
        <v>57</v>
      </c>
      <c r="BG20" s="83" t="s">
        <v>57</v>
      </c>
      <c r="BH20" s="83" t="s">
        <v>57</v>
      </c>
      <c r="BI20" s="83" t="s">
        <v>57</v>
      </c>
      <c r="BJ20" s="83" t="s">
        <v>57</v>
      </c>
      <c r="BK20" s="83" t="s">
        <v>57</v>
      </c>
      <c r="BL20" s="83" t="s">
        <v>57</v>
      </c>
      <c r="BM20" s="83" t="s">
        <v>57</v>
      </c>
      <c r="BN20" s="83" t="s">
        <v>57</v>
      </c>
      <c r="BO20" s="83" t="s">
        <v>57</v>
      </c>
      <c r="BP20" s="83" t="s">
        <v>57</v>
      </c>
      <c r="BQ20" s="83" t="s">
        <v>57</v>
      </c>
      <c r="BR20" s="83" t="s">
        <v>57</v>
      </c>
      <c r="BS20" s="83" t="s">
        <v>57</v>
      </c>
      <c r="BT20" s="83" t="s">
        <v>57</v>
      </c>
      <c r="BU20" s="83" t="s">
        <v>57</v>
      </c>
      <c r="BV20" s="83" t="s">
        <v>57</v>
      </c>
      <c r="BW20" s="83" t="s">
        <v>57</v>
      </c>
      <c r="BX20" s="83" t="s">
        <v>57</v>
      </c>
      <c r="BY20" s="83" t="s">
        <v>57</v>
      </c>
      <c r="BZ20" s="83" t="s">
        <v>57</v>
      </c>
      <c r="CA20" s="83" t="s">
        <v>57</v>
      </c>
      <c r="CB20" s="83" t="s">
        <v>57</v>
      </c>
      <c r="CC20" s="83" t="s">
        <v>57</v>
      </c>
      <c r="CD20" s="83" t="s">
        <v>57</v>
      </c>
      <c r="CE20" s="83" t="s">
        <v>57</v>
      </c>
      <c r="CF20" s="83" t="s">
        <v>57</v>
      </c>
      <c r="CG20" s="83" t="s">
        <v>57</v>
      </c>
      <c r="CH20" s="83" t="s">
        <v>57</v>
      </c>
      <c r="CI20" s="83" t="s">
        <v>57</v>
      </c>
      <c r="CJ20" s="83" t="s">
        <v>57</v>
      </c>
      <c r="CK20" s="83" t="s">
        <v>57</v>
      </c>
      <c r="CL20" s="83" t="s">
        <v>57</v>
      </c>
      <c r="CM20" s="83" t="s">
        <v>57</v>
      </c>
      <c r="CN20" s="83" t="s">
        <v>57</v>
      </c>
      <c r="CO20" s="83" t="s">
        <v>57</v>
      </c>
      <c r="CP20" s="83" t="s">
        <v>57</v>
      </c>
      <c r="CQ20" s="83" t="s">
        <v>57</v>
      </c>
      <c r="CR20" s="83" t="s">
        <v>57</v>
      </c>
      <c r="CS20" s="83" t="s">
        <v>57</v>
      </c>
      <c r="CT20" s="83" t="s">
        <v>57</v>
      </c>
      <c r="CU20" s="83" t="s">
        <v>57</v>
      </c>
      <c r="CV20" s="83" t="s">
        <v>57</v>
      </c>
      <c r="CW20" s="83" t="s">
        <v>57</v>
      </c>
      <c r="CX20" s="83" t="s">
        <v>57</v>
      </c>
      <c r="CY20" s="83" t="s">
        <v>57</v>
      </c>
      <c r="CZ20" s="83" t="s">
        <v>57</v>
      </c>
      <c r="DA20" s="83" t="s">
        <v>57</v>
      </c>
      <c r="DB20" s="83" t="s">
        <v>57</v>
      </c>
      <c r="DC20" s="83" t="s">
        <v>57</v>
      </c>
      <c r="DD20" s="83" t="s">
        <v>57</v>
      </c>
      <c r="DE20" s="83" t="s">
        <v>57</v>
      </c>
      <c r="DF20" s="83" t="s">
        <v>57</v>
      </c>
      <c r="DG20" s="83" t="s">
        <v>57</v>
      </c>
      <c r="DH20" s="83" t="s">
        <v>57</v>
      </c>
      <c r="DI20" s="83" t="s">
        <v>57</v>
      </c>
      <c r="DJ20" s="83" t="s">
        <v>57</v>
      </c>
      <c r="DK20" s="83" t="s">
        <v>57</v>
      </c>
      <c r="DL20" s="83" t="s">
        <v>57</v>
      </c>
      <c r="DM20" s="83" t="s">
        <v>57</v>
      </c>
      <c r="DN20" s="83" t="s">
        <v>57</v>
      </c>
      <c r="DO20" s="83" t="s">
        <v>57</v>
      </c>
      <c r="DP20" s="83" t="s">
        <v>57</v>
      </c>
      <c r="DQ20" s="83" t="s">
        <v>57</v>
      </c>
      <c r="DR20" s="83" t="s">
        <v>57</v>
      </c>
      <c r="DS20" s="83" t="s">
        <v>57</v>
      </c>
      <c r="DT20" s="83" t="s">
        <v>57</v>
      </c>
      <c r="DU20" s="83" t="s">
        <v>57</v>
      </c>
      <c r="DV20" s="83" t="s">
        <v>57</v>
      </c>
      <c r="DW20" s="83" t="s">
        <v>57</v>
      </c>
      <c r="DX20" s="83" t="s">
        <v>57</v>
      </c>
      <c r="DY20" s="83" t="s">
        <v>57</v>
      </c>
      <c r="DZ20" s="83" t="s">
        <v>57</v>
      </c>
      <c r="EA20" s="83" t="s">
        <v>57</v>
      </c>
      <c r="EB20" s="83" t="s">
        <v>57</v>
      </c>
      <c r="EC20" s="83" t="s">
        <v>57</v>
      </c>
      <c r="ED20" s="83" t="s">
        <v>57</v>
      </c>
      <c r="EE20" s="83" t="s">
        <v>57</v>
      </c>
      <c r="EF20" s="83" t="s">
        <v>57</v>
      </c>
      <c r="EG20" s="83" t="s">
        <v>57</v>
      </c>
      <c r="EH20" s="83" t="s">
        <v>57</v>
      </c>
      <c r="EI20" s="83" t="s">
        <v>57</v>
      </c>
      <c r="EJ20" s="83" t="s">
        <v>57</v>
      </c>
      <c r="EK20" s="83" t="s">
        <v>57</v>
      </c>
      <c r="EL20" s="83" t="s">
        <v>57</v>
      </c>
      <c r="EM20" s="83" t="s">
        <v>57</v>
      </c>
    </row>
    <row r="21" spans="1:143" ht="14.25" customHeight="1">
      <c r="A21" s="53" t="s">
        <v>27</v>
      </c>
      <c r="B21" s="19">
        <f>COUNTIF(D15:IP23,"L-PAC")</f>
        <v>3</v>
      </c>
      <c r="C21" s="49"/>
      <c r="D21" s="83" t="s">
        <v>57</v>
      </c>
      <c r="E21" s="83" t="s">
        <v>57</v>
      </c>
      <c r="F21" s="83" t="s">
        <v>57</v>
      </c>
      <c r="G21" s="83" t="s">
        <v>57</v>
      </c>
      <c r="H21" s="83" t="s">
        <v>57</v>
      </c>
      <c r="I21" s="83" t="s">
        <v>57</v>
      </c>
      <c r="J21" s="83" t="s">
        <v>57</v>
      </c>
      <c r="K21" s="83" t="s">
        <v>57</v>
      </c>
      <c r="L21" s="83" t="s">
        <v>57</v>
      </c>
      <c r="M21" s="83" t="s">
        <v>57</v>
      </c>
      <c r="N21" s="83" t="s">
        <v>57</v>
      </c>
      <c r="O21" s="83" t="s">
        <v>57</v>
      </c>
      <c r="P21" s="83" t="s">
        <v>57</v>
      </c>
      <c r="Q21" s="83" t="s">
        <v>57</v>
      </c>
      <c r="R21" s="83" t="s">
        <v>57</v>
      </c>
      <c r="S21" s="83" t="s">
        <v>57</v>
      </c>
      <c r="T21" s="83" t="s">
        <v>57</v>
      </c>
      <c r="U21" s="83" t="s">
        <v>57</v>
      </c>
      <c r="V21" s="83" t="s">
        <v>57</v>
      </c>
      <c r="W21" s="83" t="s">
        <v>57</v>
      </c>
      <c r="X21" s="83" t="s">
        <v>57</v>
      </c>
      <c r="Y21" s="83" t="s">
        <v>57</v>
      </c>
      <c r="Z21" s="83" t="s">
        <v>57</v>
      </c>
      <c r="AA21" s="83" t="s">
        <v>57</v>
      </c>
      <c r="AB21" s="83" t="s">
        <v>57</v>
      </c>
      <c r="AC21" s="83" t="s">
        <v>57</v>
      </c>
      <c r="AD21" s="83" t="s">
        <v>57</v>
      </c>
      <c r="AE21" s="83" t="s">
        <v>57</v>
      </c>
      <c r="AF21" s="83" t="s">
        <v>57</v>
      </c>
      <c r="AG21" s="83" t="s">
        <v>57</v>
      </c>
      <c r="AH21" s="83" t="s">
        <v>57</v>
      </c>
      <c r="AI21" s="83" t="s">
        <v>57</v>
      </c>
      <c r="AJ21" s="83" t="s">
        <v>57</v>
      </c>
      <c r="AK21" s="83" t="s">
        <v>57</v>
      </c>
      <c r="AL21" s="83" t="s">
        <v>57</v>
      </c>
      <c r="AM21" s="83" t="s">
        <v>57</v>
      </c>
      <c r="AN21" s="83" t="s">
        <v>57</v>
      </c>
      <c r="AO21" s="83" t="s">
        <v>57</v>
      </c>
      <c r="AP21" s="83" t="s">
        <v>57</v>
      </c>
      <c r="AQ21" s="83" t="s">
        <v>57</v>
      </c>
      <c r="AR21" s="83" t="s">
        <v>57</v>
      </c>
      <c r="AS21" s="83" t="s">
        <v>57</v>
      </c>
      <c r="AT21" s="83" t="s">
        <v>57</v>
      </c>
      <c r="AU21" s="83" t="s">
        <v>57</v>
      </c>
      <c r="AV21" s="83" t="s">
        <v>57</v>
      </c>
      <c r="AW21" s="83" t="s">
        <v>57</v>
      </c>
      <c r="AX21" s="83" t="s">
        <v>57</v>
      </c>
      <c r="AY21" s="83" t="s">
        <v>57</v>
      </c>
      <c r="AZ21" s="83" t="s">
        <v>57</v>
      </c>
      <c r="BA21" s="83" t="s">
        <v>57</v>
      </c>
      <c r="BB21" s="83" t="s">
        <v>57</v>
      </c>
      <c r="BC21" s="83" t="s">
        <v>57</v>
      </c>
      <c r="BD21" s="83" t="s">
        <v>57</v>
      </c>
      <c r="BE21" s="83" t="s">
        <v>57</v>
      </c>
      <c r="BF21" s="83" t="s">
        <v>57</v>
      </c>
      <c r="BG21" s="83" t="s">
        <v>57</v>
      </c>
      <c r="BH21" s="83" t="s">
        <v>57</v>
      </c>
      <c r="BI21" s="83" t="s">
        <v>57</v>
      </c>
      <c r="BJ21" s="83" t="s">
        <v>57</v>
      </c>
      <c r="BK21" s="83" t="s">
        <v>57</v>
      </c>
      <c r="BL21" s="83" t="s">
        <v>57</v>
      </c>
      <c r="BM21" s="83" t="s">
        <v>57</v>
      </c>
      <c r="BN21" s="83" t="s">
        <v>57</v>
      </c>
      <c r="BO21" s="83" t="s">
        <v>57</v>
      </c>
      <c r="BP21" s="83" t="s">
        <v>57</v>
      </c>
      <c r="BQ21" s="83" t="s">
        <v>57</v>
      </c>
      <c r="BR21" s="83" t="s">
        <v>57</v>
      </c>
      <c r="BS21" s="83" t="s">
        <v>57</v>
      </c>
      <c r="BT21" s="83" t="s">
        <v>57</v>
      </c>
      <c r="BU21" s="83" t="s">
        <v>57</v>
      </c>
      <c r="BV21" s="83" t="s">
        <v>57</v>
      </c>
      <c r="BW21" s="83" t="s">
        <v>57</v>
      </c>
      <c r="BX21" s="83" t="s">
        <v>57</v>
      </c>
      <c r="BY21" s="83" t="s">
        <v>57</v>
      </c>
      <c r="BZ21" s="83" t="s">
        <v>57</v>
      </c>
      <c r="CA21" s="83" t="s">
        <v>57</v>
      </c>
      <c r="CB21" s="83" t="s">
        <v>57</v>
      </c>
      <c r="CC21" s="83" t="s">
        <v>57</v>
      </c>
      <c r="CD21" s="83" t="s">
        <v>57</v>
      </c>
      <c r="CE21" s="83" t="s">
        <v>57</v>
      </c>
      <c r="CF21" s="83" t="s">
        <v>57</v>
      </c>
      <c r="CG21" s="83" t="s">
        <v>57</v>
      </c>
      <c r="CH21" s="83" t="s">
        <v>57</v>
      </c>
      <c r="CI21" s="83" t="s">
        <v>57</v>
      </c>
      <c r="CJ21" s="83" t="s">
        <v>57</v>
      </c>
      <c r="CK21" s="83" t="s">
        <v>57</v>
      </c>
      <c r="CL21" s="83" t="s">
        <v>57</v>
      </c>
      <c r="CM21" s="83" t="s">
        <v>57</v>
      </c>
      <c r="CN21" s="83" t="s">
        <v>57</v>
      </c>
      <c r="CO21" s="83" t="s">
        <v>57</v>
      </c>
      <c r="CP21" s="83" t="s">
        <v>57</v>
      </c>
      <c r="CQ21" s="83" t="s">
        <v>57</v>
      </c>
      <c r="CR21" s="83" t="s">
        <v>57</v>
      </c>
      <c r="CS21" s="83" t="s">
        <v>57</v>
      </c>
      <c r="CT21" s="83" t="s">
        <v>57</v>
      </c>
      <c r="CU21" s="83" t="s">
        <v>57</v>
      </c>
      <c r="CV21" s="83" t="s">
        <v>57</v>
      </c>
      <c r="CW21" s="83" t="s">
        <v>57</v>
      </c>
      <c r="CX21" s="83" t="s">
        <v>57</v>
      </c>
      <c r="CY21" s="83" t="s">
        <v>57</v>
      </c>
      <c r="CZ21" s="83" t="s">
        <v>57</v>
      </c>
      <c r="DA21" s="83" t="s">
        <v>57</v>
      </c>
      <c r="DB21" s="83" t="s">
        <v>57</v>
      </c>
      <c r="DC21" s="83" t="s">
        <v>57</v>
      </c>
      <c r="DD21" s="83" t="s">
        <v>57</v>
      </c>
      <c r="DE21" s="83" t="s">
        <v>57</v>
      </c>
      <c r="DF21" s="83" t="s">
        <v>57</v>
      </c>
      <c r="DG21" s="83" t="s">
        <v>57</v>
      </c>
      <c r="DH21" s="83" t="s">
        <v>57</v>
      </c>
      <c r="DI21" s="83" t="s">
        <v>57</v>
      </c>
      <c r="DJ21" s="83" t="s">
        <v>57</v>
      </c>
      <c r="DK21" s="83" t="s">
        <v>57</v>
      </c>
      <c r="DL21" s="83" t="s">
        <v>57</v>
      </c>
      <c r="DM21" s="83" t="s">
        <v>57</v>
      </c>
      <c r="DN21" s="83" t="s">
        <v>57</v>
      </c>
      <c r="DO21" s="83" t="s">
        <v>57</v>
      </c>
      <c r="DP21" s="83" t="s">
        <v>57</v>
      </c>
      <c r="DQ21" s="83" t="s">
        <v>57</v>
      </c>
      <c r="DR21" s="83" t="s">
        <v>57</v>
      </c>
      <c r="DS21" s="83" t="s">
        <v>57</v>
      </c>
      <c r="DT21" s="83" t="s">
        <v>57</v>
      </c>
      <c r="DU21" s="83" t="s">
        <v>57</v>
      </c>
      <c r="DV21" s="83" t="s">
        <v>57</v>
      </c>
      <c r="DW21" s="83" t="s">
        <v>57</v>
      </c>
      <c r="DX21" s="83" t="s">
        <v>57</v>
      </c>
      <c r="DY21" s="83" t="s">
        <v>57</v>
      </c>
      <c r="DZ21" s="83" t="s">
        <v>57</v>
      </c>
      <c r="EA21" s="83" t="s">
        <v>57</v>
      </c>
      <c r="EB21" s="83" t="s">
        <v>57</v>
      </c>
      <c r="EC21" s="83" t="s">
        <v>57</v>
      </c>
      <c r="ED21" s="83" t="s">
        <v>57</v>
      </c>
      <c r="EE21" s="83" t="s">
        <v>57</v>
      </c>
      <c r="EF21" s="83" t="s">
        <v>57</v>
      </c>
      <c r="EG21" s="83" t="s">
        <v>57</v>
      </c>
      <c r="EH21" s="83" t="s">
        <v>57</v>
      </c>
      <c r="EI21" s="83" t="s">
        <v>57</v>
      </c>
      <c r="EJ21" s="83" t="s">
        <v>57</v>
      </c>
      <c r="EK21" s="83" t="s">
        <v>57</v>
      </c>
      <c r="EL21" s="83" t="s">
        <v>57</v>
      </c>
      <c r="EM21" s="83" t="s">
        <v>57</v>
      </c>
    </row>
    <row r="22" spans="1:143" ht="15" customHeight="1">
      <c r="A22" s="89" t="s">
        <v>28</v>
      </c>
      <c r="B22" s="19">
        <f>COUNTIF(D15:IP23,"L-PS")</f>
        <v>3</v>
      </c>
      <c r="C22" s="49"/>
      <c r="D22" s="83" t="s">
        <v>57</v>
      </c>
      <c r="E22" s="83" t="s">
        <v>57</v>
      </c>
      <c r="F22" s="83" t="s">
        <v>57</v>
      </c>
      <c r="G22" s="83" t="s">
        <v>57</v>
      </c>
      <c r="H22" s="83" t="s">
        <v>57</v>
      </c>
      <c r="I22" s="83" t="s">
        <v>57</v>
      </c>
      <c r="J22" s="83" t="s">
        <v>57</v>
      </c>
      <c r="K22" s="83" t="s">
        <v>57</v>
      </c>
      <c r="L22" s="83" t="s">
        <v>57</v>
      </c>
      <c r="M22" s="83" t="s">
        <v>57</v>
      </c>
      <c r="N22" s="83" t="s">
        <v>57</v>
      </c>
      <c r="O22" s="83" t="s">
        <v>57</v>
      </c>
      <c r="P22" s="83" t="s">
        <v>57</v>
      </c>
      <c r="Q22" s="83" t="s">
        <v>57</v>
      </c>
      <c r="R22" s="83" t="s">
        <v>57</v>
      </c>
      <c r="S22" s="83" t="s">
        <v>57</v>
      </c>
      <c r="T22" s="83" t="s">
        <v>57</v>
      </c>
      <c r="U22" s="83" t="s">
        <v>57</v>
      </c>
      <c r="V22" s="83" t="s">
        <v>57</v>
      </c>
      <c r="W22" s="83" t="s">
        <v>57</v>
      </c>
      <c r="X22" s="83" t="s">
        <v>57</v>
      </c>
      <c r="Y22" s="83" t="s">
        <v>57</v>
      </c>
      <c r="Z22" s="83" t="s">
        <v>57</v>
      </c>
      <c r="AA22" s="83" t="s">
        <v>57</v>
      </c>
      <c r="AB22" s="83" t="s">
        <v>57</v>
      </c>
      <c r="AC22" s="83" t="s">
        <v>57</v>
      </c>
      <c r="AD22" s="83" t="s">
        <v>57</v>
      </c>
      <c r="AE22" s="83" t="s">
        <v>57</v>
      </c>
      <c r="AF22" s="83" t="s">
        <v>57</v>
      </c>
      <c r="AG22" s="83" t="s">
        <v>57</v>
      </c>
      <c r="AH22" s="83" t="s">
        <v>57</v>
      </c>
      <c r="AI22" s="83" t="s">
        <v>57</v>
      </c>
      <c r="AJ22" s="83" t="s">
        <v>57</v>
      </c>
      <c r="AK22" s="83" t="s">
        <v>57</v>
      </c>
      <c r="AL22" s="83" t="s">
        <v>57</v>
      </c>
      <c r="AM22" s="83" t="s">
        <v>57</v>
      </c>
      <c r="AN22" s="83" t="s">
        <v>57</v>
      </c>
      <c r="AO22" s="83" t="s">
        <v>57</v>
      </c>
      <c r="AP22" s="83" t="s">
        <v>57</v>
      </c>
      <c r="AQ22" s="83" t="s">
        <v>57</v>
      </c>
      <c r="AR22" s="83" t="s">
        <v>57</v>
      </c>
      <c r="AS22" s="83" t="s">
        <v>57</v>
      </c>
      <c r="AT22" s="83" t="s">
        <v>57</v>
      </c>
      <c r="AU22" s="83" t="s">
        <v>57</v>
      </c>
      <c r="AV22" s="83" t="s">
        <v>57</v>
      </c>
      <c r="AW22" s="83" t="s">
        <v>57</v>
      </c>
      <c r="AX22" s="83" t="s">
        <v>57</v>
      </c>
      <c r="AY22" s="83" t="s">
        <v>57</v>
      </c>
      <c r="AZ22" s="83" t="s">
        <v>57</v>
      </c>
      <c r="BA22" s="83" t="s">
        <v>57</v>
      </c>
      <c r="BB22" s="83" t="s">
        <v>57</v>
      </c>
      <c r="BC22" s="83" t="s">
        <v>57</v>
      </c>
      <c r="BD22" s="83" t="s">
        <v>57</v>
      </c>
      <c r="BE22" s="83" t="s">
        <v>57</v>
      </c>
      <c r="BF22" s="83" t="s">
        <v>57</v>
      </c>
      <c r="BG22" s="83" t="s">
        <v>57</v>
      </c>
      <c r="BH22" s="83" t="s">
        <v>57</v>
      </c>
      <c r="BI22" s="83" t="s">
        <v>57</v>
      </c>
      <c r="BJ22" s="83" t="s">
        <v>57</v>
      </c>
      <c r="BK22" s="83" t="s">
        <v>57</v>
      </c>
      <c r="BL22" s="83" t="s">
        <v>57</v>
      </c>
      <c r="BM22" s="83" t="s">
        <v>57</v>
      </c>
      <c r="BN22" s="83" t="s">
        <v>57</v>
      </c>
      <c r="BO22" s="83" t="s">
        <v>57</v>
      </c>
      <c r="BP22" s="83" t="s">
        <v>57</v>
      </c>
      <c r="BQ22" s="83" t="s">
        <v>57</v>
      </c>
      <c r="BR22" s="83" t="s">
        <v>57</v>
      </c>
      <c r="BS22" s="83" t="s">
        <v>57</v>
      </c>
      <c r="BT22" s="83" t="s">
        <v>57</v>
      </c>
      <c r="BU22" s="83" t="s">
        <v>57</v>
      </c>
      <c r="BV22" s="83" t="s">
        <v>57</v>
      </c>
      <c r="BW22" s="83" t="s">
        <v>57</v>
      </c>
      <c r="BX22" s="83" t="s">
        <v>57</v>
      </c>
      <c r="BY22" s="83" t="s">
        <v>57</v>
      </c>
      <c r="BZ22" s="83" t="s">
        <v>57</v>
      </c>
      <c r="CA22" s="83" t="s">
        <v>57</v>
      </c>
      <c r="CB22" s="83" t="s">
        <v>57</v>
      </c>
      <c r="CC22" s="83" t="s">
        <v>57</v>
      </c>
      <c r="CD22" s="83" t="s">
        <v>57</v>
      </c>
      <c r="CE22" s="83" t="s">
        <v>57</v>
      </c>
      <c r="CF22" s="83" t="s">
        <v>57</v>
      </c>
      <c r="CG22" s="83" t="s">
        <v>57</v>
      </c>
      <c r="CH22" s="83" t="s">
        <v>57</v>
      </c>
      <c r="CI22" s="83" t="s">
        <v>57</v>
      </c>
      <c r="CJ22" s="83" t="s">
        <v>57</v>
      </c>
      <c r="CK22" s="83" t="s">
        <v>57</v>
      </c>
      <c r="CL22" s="83" t="s">
        <v>57</v>
      </c>
      <c r="CM22" s="83" t="s">
        <v>57</v>
      </c>
      <c r="CN22" s="83" t="s">
        <v>57</v>
      </c>
      <c r="CO22" s="83" t="s">
        <v>57</v>
      </c>
      <c r="CP22" s="83" t="s">
        <v>57</v>
      </c>
      <c r="CQ22" s="83" t="s">
        <v>57</v>
      </c>
      <c r="CR22" s="83" t="s">
        <v>57</v>
      </c>
      <c r="CS22" s="83" t="s">
        <v>57</v>
      </c>
      <c r="CT22" s="83" t="s">
        <v>57</v>
      </c>
      <c r="CU22" s="83" t="s">
        <v>57</v>
      </c>
      <c r="CV22" s="83" t="s">
        <v>57</v>
      </c>
      <c r="CW22" s="83" t="s">
        <v>57</v>
      </c>
      <c r="CX22" s="83" t="s">
        <v>57</v>
      </c>
      <c r="CY22" s="83" t="s">
        <v>57</v>
      </c>
      <c r="CZ22" s="83" t="s">
        <v>57</v>
      </c>
      <c r="DA22" s="83" t="s">
        <v>57</v>
      </c>
      <c r="DB22" s="83" t="s">
        <v>57</v>
      </c>
      <c r="DC22" s="83" t="s">
        <v>57</v>
      </c>
      <c r="DD22" s="83" t="s">
        <v>57</v>
      </c>
      <c r="DE22" s="83" t="s">
        <v>57</v>
      </c>
      <c r="DF22" s="83" t="s">
        <v>57</v>
      </c>
      <c r="DG22" s="83" t="s">
        <v>57</v>
      </c>
      <c r="DH22" s="83" t="s">
        <v>57</v>
      </c>
      <c r="DI22" s="83" t="s">
        <v>57</v>
      </c>
      <c r="DJ22" s="83" t="s">
        <v>57</v>
      </c>
      <c r="DK22" s="83" t="s">
        <v>57</v>
      </c>
      <c r="DL22" s="83" t="s">
        <v>57</v>
      </c>
      <c r="DM22" s="83" t="s">
        <v>57</v>
      </c>
      <c r="DN22" s="83" t="s">
        <v>57</v>
      </c>
      <c r="DO22" s="83" t="s">
        <v>57</v>
      </c>
      <c r="DP22" s="83" t="s">
        <v>57</v>
      </c>
      <c r="DQ22" s="83" t="s">
        <v>57</v>
      </c>
      <c r="DR22" s="83" t="s">
        <v>57</v>
      </c>
      <c r="DS22" s="83" t="s">
        <v>57</v>
      </c>
      <c r="DT22" s="83" t="s">
        <v>57</v>
      </c>
      <c r="DU22" s="83" t="s">
        <v>57</v>
      </c>
      <c r="DV22" s="83" t="s">
        <v>57</v>
      </c>
      <c r="DW22" s="83" t="s">
        <v>57</v>
      </c>
      <c r="DX22" s="83" t="s">
        <v>57</v>
      </c>
      <c r="DY22" s="83" t="s">
        <v>57</v>
      </c>
      <c r="DZ22" s="83" t="s">
        <v>57</v>
      </c>
      <c r="EA22" s="83" t="s">
        <v>57</v>
      </c>
      <c r="EB22" s="83" t="s">
        <v>57</v>
      </c>
      <c r="EC22" s="83" t="s">
        <v>57</v>
      </c>
      <c r="ED22" s="83" t="s">
        <v>57</v>
      </c>
      <c r="EE22" s="83" t="s">
        <v>57</v>
      </c>
      <c r="EF22" s="83" t="s">
        <v>57</v>
      </c>
      <c r="EG22" s="83" t="s">
        <v>57</v>
      </c>
      <c r="EH22" s="83" t="s">
        <v>57</v>
      </c>
      <c r="EI22" s="83" t="s">
        <v>57</v>
      </c>
      <c r="EJ22" s="83" t="s">
        <v>57</v>
      </c>
      <c r="EK22" s="83" t="s">
        <v>57</v>
      </c>
      <c r="EL22" s="83" t="s">
        <v>57</v>
      </c>
      <c r="EM22" s="83" t="s">
        <v>57</v>
      </c>
    </row>
    <row r="23" spans="1:143" ht="14.25" customHeight="1">
      <c r="A23" s="55" t="s">
        <v>29</v>
      </c>
      <c r="B23" s="19">
        <f>COUNTIF(D15:IP23,"L-PP")</f>
        <v>3</v>
      </c>
      <c r="C23" s="49"/>
      <c r="D23" s="83" t="s">
        <v>57</v>
      </c>
      <c r="E23" s="83" t="s">
        <v>57</v>
      </c>
      <c r="F23" s="83" t="s">
        <v>57</v>
      </c>
      <c r="G23" s="83" t="s">
        <v>57</v>
      </c>
      <c r="H23" s="83" t="s">
        <v>57</v>
      </c>
      <c r="I23" s="83" t="s">
        <v>57</v>
      </c>
      <c r="J23" s="83" t="s">
        <v>57</v>
      </c>
      <c r="K23" s="83" t="s">
        <v>57</v>
      </c>
      <c r="L23" s="83" t="s">
        <v>57</v>
      </c>
      <c r="M23" s="83" t="s">
        <v>57</v>
      </c>
      <c r="N23" s="83" t="s">
        <v>57</v>
      </c>
      <c r="O23" s="83" t="s">
        <v>57</v>
      </c>
      <c r="P23" s="83" t="s">
        <v>57</v>
      </c>
      <c r="Q23" s="83" t="s">
        <v>57</v>
      </c>
      <c r="R23" s="83" t="s">
        <v>57</v>
      </c>
      <c r="S23" s="83" t="s">
        <v>57</v>
      </c>
      <c r="T23" s="83" t="s">
        <v>57</v>
      </c>
      <c r="U23" s="83" t="s">
        <v>57</v>
      </c>
      <c r="V23" s="83" t="s">
        <v>57</v>
      </c>
      <c r="W23" s="83" t="s">
        <v>57</v>
      </c>
      <c r="X23" s="83" t="s">
        <v>57</v>
      </c>
      <c r="Y23" s="83" t="s">
        <v>57</v>
      </c>
      <c r="Z23" s="83" t="s">
        <v>57</v>
      </c>
      <c r="AA23" s="83" t="s">
        <v>57</v>
      </c>
      <c r="AB23" s="83" t="s">
        <v>57</v>
      </c>
      <c r="AC23" s="83" t="s">
        <v>57</v>
      </c>
      <c r="AD23" s="83" t="s">
        <v>57</v>
      </c>
      <c r="AE23" s="83" t="s">
        <v>57</v>
      </c>
      <c r="AF23" s="83" t="s">
        <v>57</v>
      </c>
      <c r="AG23" s="83" t="s">
        <v>57</v>
      </c>
      <c r="AH23" s="83" t="s">
        <v>57</v>
      </c>
      <c r="AI23" s="83" t="s">
        <v>57</v>
      </c>
      <c r="AJ23" s="83" t="s">
        <v>57</v>
      </c>
      <c r="AK23" s="83" t="s">
        <v>57</v>
      </c>
      <c r="AL23" s="83" t="s">
        <v>57</v>
      </c>
      <c r="AM23" s="83" t="s">
        <v>57</v>
      </c>
      <c r="AN23" s="83" t="s">
        <v>57</v>
      </c>
      <c r="AO23" s="83" t="s">
        <v>57</v>
      </c>
      <c r="AP23" s="83" t="s">
        <v>57</v>
      </c>
      <c r="AQ23" s="83" t="s">
        <v>57</v>
      </c>
      <c r="AR23" s="83" t="s">
        <v>57</v>
      </c>
      <c r="AS23" s="83" t="s">
        <v>57</v>
      </c>
      <c r="AT23" s="83" t="s">
        <v>57</v>
      </c>
      <c r="AU23" s="83" t="s">
        <v>57</v>
      </c>
      <c r="AV23" s="83" t="s">
        <v>57</v>
      </c>
      <c r="AW23" s="83" t="s">
        <v>57</v>
      </c>
      <c r="AX23" s="83" t="s">
        <v>57</v>
      </c>
      <c r="AY23" s="83" t="s">
        <v>57</v>
      </c>
      <c r="AZ23" s="83" t="s">
        <v>57</v>
      </c>
      <c r="BA23" s="83" t="s">
        <v>57</v>
      </c>
      <c r="BB23" s="83" t="s">
        <v>57</v>
      </c>
      <c r="BC23" s="83" t="s">
        <v>57</v>
      </c>
      <c r="BD23" s="83" t="s">
        <v>57</v>
      </c>
      <c r="BE23" s="83" t="s">
        <v>57</v>
      </c>
      <c r="BF23" s="83" t="s">
        <v>57</v>
      </c>
      <c r="BG23" s="83" t="s">
        <v>57</v>
      </c>
      <c r="BH23" s="83" t="s">
        <v>57</v>
      </c>
      <c r="BI23" s="83" t="s">
        <v>57</v>
      </c>
      <c r="BJ23" s="83" t="s">
        <v>57</v>
      </c>
      <c r="BK23" s="83" t="s">
        <v>57</v>
      </c>
      <c r="BL23" s="83" t="s">
        <v>57</v>
      </c>
      <c r="BM23" s="83" t="s">
        <v>57</v>
      </c>
      <c r="BN23" s="83" t="s">
        <v>57</v>
      </c>
      <c r="BO23" s="83" t="s">
        <v>57</v>
      </c>
      <c r="BP23" s="83" t="s">
        <v>57</v>
      </c>
      <c r="BQ23" s="83" t="s">
        <v>57</v>
      </c>
      <c r="BR23" s="83" t="s">
        <v>57</v>
      </c>
      <c r="BS23" s="83" t="s">
        <v>57</v>
      </c>
      <c r="BT23" s="83" t="s">
        <v>57</v>
      </c>
      <c r="BU23" s="83" t="s">
        <v>57</v>
      </c>
      <c r="BV23" s="83" t="s">
        <v>57</v>
      </c>
      <c r="BW23" s="83" t="s">
        <v>57</v>
      </c>
      <c r="BX23" s="83" t="s">
        <v>57</v>
      </c>
      <c r="BY23" s="83" t="s">
        <v>57</v>
      </c>
      <c r="BZ23" s="83" t="s">
        <v>57</v>
      </c>
      <c r="CA23" s="83" t="s">
        <v>57</v>
      </c>
      <c r="CB23" s="83" t="s">
        <v>57</v>
      </c>
      <c r="CC23" s="83" t="s">
        <v>57</v>
      </c>
      <c r="CD23" s="83" t="s">
        <v>57</v>
      </c>
      <c r="CE23" s="83" t="s">
        <v>57</v>
      </c>
      <c r="CF23" s="83" t="s">
        <v>57</v>
      </c>
      <c r="CG23" s="83" t="s">
        <v>57</v>
      </c>
      <c r="CH23" s="83" t="s">
        <v>57</v>
      </c>
      <c r="CI23" s="83" t="s">
        <v>57</v>
      </c>
      <c r="CJ23" s="83" t="s">
        <v>57</v>
      </c>
      <c r="CK23" s="83" t="s">
        <v>57</v>
      </c>
      <c r="CL23" s="83" t="s">
        <v>57</v>
      </c>
      <c r="CM23" s="83" t="s">
        <v>57</v>
      </c>
      <c r="CN23" s="83" t="s">
        <v>57</v>
      </c>
      <c r="CO23" s="83" t="s">
        <v>57</v>
      </c>
      <c r="CP23" s="83" t="s">
        <v>57</v>
      </c>
      <c r="CQ23" s="83" t="s">
        <v>57</v>
      </c>
      <c r="CR23" s="83" t="s">
        <v>57</v>
      </c>
      <c r="CS23" s="83" t="s">
        <v>57</v>
      </c>
      <c r="CT23" s="83" t="s">
        <v>57</v>
      </c>
      <c r="CU23" s="83" t="s">
        <v>57</v>
      </c>
      <c r="CV23" s="83" t="s">
        <v>57</v>
      </c>
      <c r="CW23" s="83" t="s">
        <v>57</v>
      </c>
      <c r="CX23" s="83" t="s">
        <v>57</v>
      </c>
      <c r="CY23" s="83" t="s">
        <v>57</v>
      </c>
      <c r="CZ23" s="83" t="s">
        <v>57</v>
      </c>
      <c r="DA23" s="83" t="s">
        <v>57</v>
      </c>
      <c r="DB23" s="83" t="s">
        <v>57</v>
      </c>
      <c r="DC23" s="83" t="s">
        <v>57</v>
      </c>
      <c r="DD23" s="83" t="s">
        <v>57</v>
      </c>
      <c r="DE23" s="83" t="s">
        <v>57</v>
      </c>
      <c r="DF23" s="83" t="s">
        <v>57</v>
      </c>
      <c r="DG23" s="83" t="s">
        <v>57</v>
      </c>
      <c r="DH23" s="83" t="s">
        <v>57</v>
      </c>
      <c r="DI23" s="83" t="s">
        <v>57</v>
      </c>
      <c r="DJ23" s="83" t="s">
        <v>57</v>
      </c>
      <c r="DK23" s="83" t="s">
        <v>57</v>
      </c>
      <c r="DL23" s="83" t="s">
        <v>57</v>
      </c>
      <c r="DM23" s="83" t="s">
        <v>57</v>
      </c>
      <c r="DN23" s="83" t="s">
        <v>57</v>
      </c>
      <c r="DO23" s="83" t="s">
        <v>57</v>
      </c>
      <c r="DP23" s="83" t="s">
        <v>57</v>
      </c>
      <c r="DQ23" s="83" t="s">
        <v>57</v>
      </c>
      <c r="DR23" s="83" t="s">
        <v>57</v>
      </c>
      <c r="DS23" s="83" t="s">
        <v>57</v>
      </c>
      <c r="DT23" s="83" t="s">
        <v>57</v>
      </c>
      <c r="DU23" s="83" t="s">
        <v>57</v>
      </c>
      <c r="DV23" s="83" t="s">
        <v>57</v>
      </c>
      <c r="DW23" s="83" t="s">
        <v>57</v>
      </c>
      <c r="DX23" s="83" t="s">
        <v>57</v>
      </c>
      <c r="DY23" s="83" t="s">
        <v>57</v>
      </c>
      <c r="DZ23" s="83" t="s">
        <v>57</v>
      </c>
      <c r="EA23" s="83" t="s">
        <v>57</v>
      </c>
      <c r="EB23" s="83" t="s">
        <v>57</v>
      </c>
      <c r="EC23" s="83" t="s">
        <v>57</v>
      </c>
      <c r="ED23" s="83" t="s">
        <v>57</v>
      </c>
      <c r="EE23" s="83" t="s">
        <v>57</v>
      </c>
      <c r="EF23" s="83" t="s">
        <v>57</v>
      </c>
      <c r="EG23" s="83" t="s">
        <v>57</v>
      </c>
      <c r="EH23" s="83" t="s">
        <v>57</v>
      </c>
      <c r="EI23" s="83" t="s">
        <v>57</v>
      </c>
      <c r="EJ23" s="83" t="s">
        <v>57</v>
      </c>
      <c r="EK23" s="83" t="s">
        <v>57</v>
      </c>
      <c r="EL23" s="83" t="s">
        <v>57</v>
      </c>
      <c r="EM23" s="83" t="s">
        <v>57</v>
      </c>
    </row>
    <row r="24" spans="1:256" s="83" customFormat="1" ht="13.5">
      <c r="A24" s="80" t="s">
        <v>30</v>
      </c>
      <c r="B24" s="19">
        <f>COUNTIF(D15:IP23,"L-PLT")</f>
        <v>3</v>
      </c>
      <c r="C24" s="58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91" customFormat="1" ht="13.5">
      <c r="A25" s="57" t="s">
        <v>31</v>
      </c>
      <c r="B25" s="19">
        <f>COUNTIF(D15:IP23,"L-PPT")</f>
        <v>3</v>
      </c>
      <c r="C25" s="90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ht="13.5">
      <c r="C26" s="58"/>
    </row>
    <row r="27" ht="13.5">
      <c r="C27" s="58"/>
    </row>
    <row r="28" ht="13.5">
      <c r="C28" s="58"/>
    </row>
    <row r="29" ht="13.5">
      <c r="C29" s="58"/>
    </row>
    <row r="30" ht="13.5">
      <c r="C30" s="58"/>
    </row>
    <row r="31" ht="13.5">
      <c r="C31" s="58"/>
    </row>
    <row r="32" ht="13.5">
      <c r="C32" s="58"/>
    </row>
    <row r="33" ht="13.5">
      <c r="C33" s="58"/>
    </row>
    <row r="34" ht="13.5">
      <c r="C34" s="58"/>
    </row>
    <row r="35" ht="13.5">
      <c r="C35" s="58"/>
    </row>
    <row r="36" ht="13.5">
      <c r="C36" s="58"/>
    </row>
    <row r="37" ht="13.5">
      <c r="C37" s="58"/>
    </row>
    <row r="38" ht="13.5">
      <c r="C38" s="58"/>
    </row>
    <row r="39" ht="13.5">
      <c r="C39" s="58"/>
    </row>
    <row r="40" ht="13.5">
      <c r="C40" s="58"/>
    </row>
    <row r="41" ht="13.5">
      <c r="C41" s="58"/>
    </row>
    <row r="42" ht="13.5">
      <c r="C42" s="58"/>
    </row>
    <row r="43" ht="13.5">
      <c r="C43" s="58"/>
    </row>
    <row r="44" ht="13.5">
      <c r="C44" s="58"/>
    </row>
    <row r="45" ht="13.5">
      <c r="C45" s="58"/>
    </row>
    <row r="46" ht="13.5">
      <c r="C46" s="58"/>
    </row>
    <row r="47" ht="13.5">
      <c r="C47" s="58"/>
    </row>
    <row r="48" ht="13.5">
      <c r="C48" s="58"/>
    </row>
    <row r="49" ht="13.5">
      <c r="C49" s="58"/>
    </row>
    <row r="50" ht="13.5">
      <c r="C50" s="58"/>
    </row>
    <row r="51" ht="13.5">
      <c r="C51" s="58"/>
    </row>
    <row r="52" ht="13.5">
      <c r="C52" s="58"/>
    </row>
    <row r="53" ht="13.5">
      <c r="C53" s="58"/>
    </row>
    <row r="54" ht="13.5">
      <c r="C54" s="58"/>
    </row>
    <row r="55" ht="13.5">
      <c r="C55" s="58"/>
    </row>
    <row r="56" ht="13.5">
      <c r="C56" s="58"/>
    </row>
    <row r="57" ht="13.5">
      <c r="C57" s="58"/>
    </row>
    <row r="58" ht="13.5">
      <c r="C58" s="58"/>
    </row>
    <row r="59" ht="13.5">
      <c r="C59" s="58"/>
    </row>
    <row r="60" ht="13.5">
      <c r="C60" s="58"/>
    </row>
    <row r="61" ht="13.5">
      <c r="C61" s="58"/>
    </row>
    <row r="62" ht="13.5">
      <c r="C62" s="58"/>
    </row>
    <row r="63" ht="13.5">
      <c r="C63" s="58"/>
    </row>
    <row r="64" ht="13.5">
      <c r="C64" s="58"/>
    </row>
    <row r="65" ht="13.5">
      <c r="C65" s="58"/>
    </row>
    <row r="66" ht="13.5">
      <c r="C66" s="58"/>
    </row>
    <row r="67" ht="13.5">
      <c r="C67" s="58"/>
    </row>
    <row r="68" ht="13.5">
      <c r="C68" s="58"/>
    </row>
    <row r="69" ht="13.5">
      <c r="C69" s="58"/>
    </row>
    <row r="70" ht="13.5">
      <c r="C70" s="58"/>
    </row>
    <row r="71" ht="13.5">
      <c r="C71" s="58"/>
    </row>
    <row r="72" ht="13.5">
      <c r="C72" s="58"/>
    </row>
    <row r="73" ht="13.5">
      <c r="C73" s="58"/>
    </row>
    <row r="74" ht="13.5">
      <c r="C74" s="58"/>
    </row>
    <row r="75" ht="13.5">
      <c r="C75" s="58"/>
    </row>
    <row r="76" ht="13.5">
      <c r="C76" s="58"/>
    </row>
    <row r="77" ht="13.5">
      <c r="C77" s="58"/>
    </row>
    <row r="78" ht="13.5">
      <c r="C78" s="58"/>
    </row>
    <row r="79" ht="13.5">
      <c r="C79" s="58"/>
    </row>
    <row r="80" ht="13.5">
      <c r="C80" s="58"/>
    </row>
    <row r="81" ht="13.5">
      <c r="C81" s="58"/>
    </row>
    <row r="82" ht="13.5">
      <c r="C82" s="58"/>
    </row>
    <row r="83" ht="13.5">
      <c r="C83" s="58"/>
    </row>
    <row r="84" ht="13.5">
      <c r="C84" s="58"/>
    </row>
    <row r="85" ht="13.5">
      <c r="C85" s="58"/>
    </row>
    <row r="86" ht="13.5">
      <c r="C86" s="58"/>
    </row>
    <row r="87" ht="13.5">
      <c r="C87" s="58"/>
    </row>
    <row r="88" ht="13.5">
      <c r="C88" s="58"/>
    </row>
    <row r="89" ht="13.5">
      <c r="C89" s="58"/>
    </row>
    <row r="90" ht="13.5">
      <c r="C90" s="58"/>
    </row>
    <row r="91" ht="13.5">
      <c r="C91" s="58"/>
    </row>
    <row r="92" ht="13.5">
      <c r="C92" s="58"/>
    </row>
    <row r="93" ht="13.5">
      <c r="C93" s="58"/>
    </row>
    <row r="94" ht="13.5">
      <c r="C94" s="58"/>
    </row>
    <row r="95" ht="13.5">
      <c r="C95" s="58"/>
    </row>
    <row r="96" ht="13.5">
      <c r="C96" s="58"/>
    </row>
    <row r="97" ht="13.5">
      <c r="C97" s="58"/>
    </row>
    <row r="98" ht="13.5">
      <c r="C98" s="58"/>
    </row>
    <row r="99" ht="13.5">
      <c r="C99" s="58"/>
    </row>
    <row r="100" ht="13.5">
      <c r="C100" s="58"/>
    </row>
    <row r="101" ht="13.5">
      <c r="C101" s="58"/>
    </row>
    <row r="102" ht="13.5">
      <c r="C102" s="58"/>
    </row>
    <row r="103" ht="13.5">
      <c r="C103" s="58"/>
    </row>
    <row r="104" ht="13.5">
      <c r="C104" s="58"/>
    </row>
    <row r="105" ht="13.5">
      <c r="C105" s="58"/>
    </row>
    <row r="106" ht="13.5">
      <c r="C106" s="58"/>
    </row>
    <row r="107" ht="13.5">
      <c r="C107" s="58"/>
    </row>
    <row r="108" ht="13.5">
      <c r="C108" s="58"/>
    </row>
    <row r="109" ht="13.5">
      <c r="C109" s="58"/>
    </row>
    <row r="110" ht="13.5">
      <c r="C110" s="58"/>
    </row>
    <row r="111" ht="13.5">
      <c r="C111" s="58"/>
    </row>
    <row r="112" ht="13.5">
      <c r="C112" s="58"/>
    </row>
    <row r="113" ht="13.5">
      <c r="C113" s="58"/>
    </row>
    <row r="114" ht="13.5">
      <c r="C114" s="58"/>
    </row>
    <row r="115" ht="13.5">
      <c r="C115" s="58"/>
    </row>
    <row r="116" ht="13.5">
      <c r="C116" s="58"/>
    </row>
    <row r="117" ht="13.5">
      <c r="C117" s="58"/>
    </row>
    <row r="118" ht="13.5">
      <c r="C118" s="58"/>
    </row>
    <row r="119" ht="13.5">
      <c r="C119" s="58"/>
    </row>
    <row r="120" ht="13.5">
      <c r="C120" s="58"/>
    </row>
    <row r="121" ht="13.5">
      <c r="C121" s="58"/>
    </row>
    <row r="122" ht="13.5">
      <c r="C122" s="58"/>
    </row>
    <row r="123" ht="13.5">
      <c r="C123" s="58"/>
    </row>
    <row r="124" ht="13.5">
      <c r="C124" s="58"/>
    </row>
    <row r="125" ht="13.5">
      <c r="C125" s="58"/>
    </row>
    <row r="126" ht="13.5">
      <c r="C126" s="58"/>
    </row>
    <row r="127" ht="13.5">
      <c r="C127" s="58"/>
    </row>
    <row r="128" ht="13.5">
      <c r="C128" s="58"/>
    </row>
    <row r="129" ht="13.5">
      <c r="C129" s="58"/>
    </row>
    <row r="130" ht="13.5">
      <c r="C130" s="58"/>
    </row>
    <row r="131" ht="13.5">
      <c r="C131" s="58"/>
    </row>
    <row r="132" ht="13.5">
      <c r="C132" s="58"/>
    </row>
    <row r="133" ht="13.5">
      <c r="C133" s="58"/>
    </row>
    <row r="134" ht="13.5">
      <c r="C134" s="58"/>
    </row>
    <row r="135" ht="13.5">
      <c r="C135" s="58"/>
    </row>
    <row r="136" ht="13.5">
      <c r="C136" s="58"/>
    </row>
    <row r="137" ht="13.5">
      <c r="C137" s="58"/>
    </row>
    <row r="138" ht="13.5">
      <c r="C138" s="58"/>
    </row>
    <row r="139" ht="13.5">
      <c r="C139" s="58"/>
    </row>
    <row r="140" ht="13.5">
      <c r="C140" s="58"/>
    </row>
    <row r="141" ht="13.5">
      <c r="C141" s="58"/>
    </row>
    <row r="142" ht="13.5">
      <c r="C142" s="58"/>
    </row>
    <row r="143" ht="13.5">
      <c r="C143" s="58"/>
    </row>
    <row r="144" ht="13.5">
      <c r="C144" s="58"/>
    </row>
    <row r="145" ht="13.5">
      <c r="C145" s="58"/>
    </row>
    <row r="146" ht="13.5">
      <c r="C146" s="58"/>
    </row>
    <row r="147" ht="13.5">
      <c r="C147" s="58"/>
    </row>
  </sheetData>
  <mergeCells count="68">
    <mergeCell ref="D2:W2"/>
    <mergeCell ref="X2:AQ2"/>
    <mergeCell ref="AR2:BK2"/>
    <mergeCell ref="BL2:CE2"/>
    <mergeCell ref="CF2:CY2"/>
    <mergeCell ref="CZ2:DS2"/>
    <mergeCell ref="DT2:EM2"/>
    <mergeCell ref="D3:W3"/>
    <mergeCell ref="X3:AQ3"/>
    <mergeCell ref="AR3:BK3"/>
    <mergeCell ref="BL3:CE3"/>
    <mergeCell ref="CF3:CY3"/>
    <mergeCell ref="CZ3:DS3"/>
    <mergeCell ref="DT3:EM3"/>
    <mergeCell ref="D4:W4"/>
    <mergeCell ref="X4:AQ4"/>
    <mergeCell ref="AR4:BK4"/>
    <mergeCell ref="BL4:CE4"/>
    <mergeCell ref="CF4:CY4"/>
    <mergeCell ref="CZ4:DS4"/>
    <mergeCell ref="DT4:EM4"/>
    <mergeCell ref="D5:W5"/>
    <mergeCell ref="X5:AQ5"/>
    <mergeCell ref="AR5:BK5"/>
    <mergeCell ref="BL5:CE5"/>
    <mergeCell ref="CF5:CY5"/>
    <mergeCell ref="CZ5:DS5"/>
    <mergeCell ref="DT5:EM5"/>
    <mergeCell ref="D6:W6"/>
    <mergeCell ref="X6:AQ6"/>
    <mergeCell ref="AR6:BK6"/>
    <mergeCell ref="BL6:CE6"/>
    <mergeCell ref="CF6:CY6"/>
    <mergeCell ref="CZ6:DS6"/>
    <mergeCell ref="DT6:EM6"/>
    <mergeCell ref="D9:G9"/>
    <mergeCell ref="X9:AA9"/>
    <mergeCell ref="AR9:AU9"/>
    <mergeCell ref="BL9:BO9"/>
    <mergeCell ref="CF9:CI9"/>
    <mergeCell ref="CZ9:DC9"/>
    <mergeCell ref="DT9:DW9"/>
    <mergeCell ref="D11:W11"/>
    <mergeCell ref="X11:AD11"/>
    <mergeCell ref="AE11:AQ11"/>
    <mergeCell ref="AR11:BH11"/>
    <mergeCell ref="BI11:BK11"/>
    <mergeCell ref="BL11:CE11"/>
    <mergeCell ref="CF11:CM11"/>
    <mergeCell ref="CN11:CY11"/>
    <mergeCell ref="CZ11:DR11"/>
    <mergeCell ref="DT11:EM11"/>
    <mergeCell ref="I14:J14"/>
    <mergeCell ref="O14:Q14"/>
    <mergeCell ref="W14:X14"/>
    <mergeCell ref="AK14:AL14"/>
    <mergeCell ref="AR14:AS14"/>
    <mergeCell ref="AX14:AZ14"/>
    <mergeCell ref="BF14:BG14"/>
    <mergeCell ref="BT14:BU14"/>
    <mergeCell ref="CA14:CB14"/>
    <mergeCell ref="CG14:CI14"/>
    <mergeCell ref="CO14:CP14"/>
    <mergeCell ref="DC14:DD14"/>
    <mergeCell ref="DJ14:DK14"/>
    <mergeCell ref="DP14:DR14"/>
    <mergeCell ref="DX14:DY14"/>
    <mergeCell ref="EL14:EM14"/>
  </mergeCells>
  <printOptions horizontalCentered="1"/>
  <pageMargins left="0.39375" right="0.39375" top="0.3541666666666667" bottom="0.3541666666666667" header="0.5118055555555555" footer="0.5118055555555555"/>
  <pageSetup horizontalDpi="300" verticalDpi="300" orientation="landscape" pageOrder="overThenDown" scale="70"/>
  <colBreaks count="6" manualBreakCount="6">
    <brk id="23" max="65535" man="1"/>
    <brk id="43" max="65535" man="1"/>
    <brk id="63" max="65535" man="1"/>
    <brk id="83" max="65535" man="1"/>
    <brk id="103" max="65535" man="1"/>
    <brk id="1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