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6225" windowHeight="6285" activeTab="0"/>
  </bookViews>
  <sheets>
    <sheet name="Hoja1" sheetId="1" r:id="rId1"/>
  </sheets>
  <definedNames>
    <definedName name="_xlnm.Print_Area" localSheetId="0">'Hoja1'!$B$1:$AI$68</definedName>
    <definedName name="_xlnm.Print_Titles" localSheetId="0">'Hoja1'!$B:$C,'Hoja1'!$3:$5</definedName>
  </definedNames>
  <calcPr fullCalcOnLoad="1"/>
</workbook>
</file>

<file path=xl/sharedStrings.xml><?xml version="1.0" encoding="utf-8"?>
<sst xmlns="http://schemas.openxmlformats.org/spreadsheetml/2006/main" count="149" uniqueCount="59">
  <si>
    <t>DOMICILIO</t>
  </si>
  <si>
    <t>(CALLE N°, COLONIA, LOCALIDAD, C.P.)</t>
  </si>
  <si>
    <t>TOTAL</t>
  </si>
  <si>
    <t>LENGUA</t>
  </si>
  <si>
    <t>CASILLA</t>
  </si>
  <si>
    <t>BASICA</t>
  </si>
  <si>
    <t>VOTOS</t>
  </si>
  <si>
    <t>ESTADÍSTICAS POR SECCIÓN ELECTORAL Y LOCALIDAD</t>
  </si>
  <si>
    <t>N° DE SECCIÓN</t>
  </si>
  <si>
    <t>LISTA NOMINAL</t>
  </si>
  <si>
    <t>VOTACIÓN TOTAL</t>
  </si>
  <si>
    <t>%</t>
  </si>
  <si>
    <t>INSACULADOS</t>
  </si>
  <si>
    <t>NOTIFICADOS</t>
  </si>
  <si>
    <t>ACREDITADOS</t>
  </si>
  <si>
    <t>SUSTITUCIONES</t>
  </si>
  <si>
    <t>FILA</t>
  </si>
  <si>
    <t>INFORMACIÓN ELECTORAL</t>
  </si>
  <si>
    <t>PARTICIPACIÓN ELECTORAL</t>
  </si>
  <si>
    <t>SISTEMA ELEC2000</t>
  </si>
  <si>
    <t>ESTADÍSTICAS INEGI</t>
  </si>
  <si>
    <t>HABLANTES DE LENGUA</t>
  </si>
  <si>
    <t>MONOLINGUES</t>
  </si>
  <si>
    <t>ANALFABETISMO</t>
  </si>
  <si>
    <t>LOCALIDAD/ LOCALIDADES</t>
  </si>
  <si>
    <t>INGRESO MENOR AL MÍNIMO</t>
  </si>
  <si>
    <t>POBLACIÓN ADULTA</t>
  </si>
  <si>
    <t>CHILCHOTA</t>
  </si>
  <si>
    <t>CONTIGUA</t>
  </si>
  <si>
    <t>CONTIGUA 02</t>
  </si>
  <si>
    <t>EXTRAORDINARIA</t>
  </si>
  <si>
    <t>CAPACITADOS 1 ETA.</t>
  </si>
  <si>
    <t>UREN</t>
  </si>
  <si>
    <t>TANAQUILLO</t>
  </si>
  <si>
    <t>CARAPAN</t>
  </si>
  <si>
    <t>ICHAN</t>
  </si>
  <si>
    <t>TACURO</t>
  </si>
  <si>
    <t>LOS NOGALES</t>
  </si>
  <si>
    <t>SANTO TOMAS</t>
  </si>
  <si>
    <t>HUANCITO</t>
  </si>
  <si>
    <t>ZOPOCO</t>
  </si>
  <si>
    <t>SAN JUAN CARAPAN</t>
  </si>
  <si>
    <t>JOSE MA. MORELOS</t>
  </si>
  <si>
    <t>HUECATO</t>
  </si>
  <si>
    <t>59</t>
  </si>
  <si>
    <t>SUBTOTAL</t>
  </si>
  <si>
    <t>POBLACIÓN TOTAL</t>
  </si>
  <si>
    <t>PUREPECHA</t>
  </si>
  <si>
    <t>VIVIENDA</t>
  </si>
  <si>
    <t>CON/SERV</t>
  </si>
  <si>
    <t>TOTAL MUESTRA</t>
  </si>
  <si>
    <t>MUNICIPIO</t>
  </si>
  <si>
    <t>ENTIDAD: MICHOACÁN</t>
  </si>
  <si>
    <t>CABECERA: ZAMORA</t>
  </si>
  <si>
    <t>No. DE DISTRITO: 05</t>
  </si>
  <si>
    <t>ACACHUEN</t>
  </si>
  <si>
    <t>DISTRITO 05 DE ZAMORA</t>
  </si>
  <si>
    <t>ESTADO DE MICHOACÁN</t>
  </si>
  <si>
    <t>NACIONAL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</si>
</sst>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%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" fontId="4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2" borderId="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10" fontId="3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10" fontId="3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0" fontId="4" fillId="2" borderId="8" xfId="0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10" fontId="1" fillId="0" borderId="11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10" fontId="4" fillId="2" borderId="8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" borderId="1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3" fontId="3" fillId="3" borderId="2" xfId="0" applyNumberFormat="1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right"/>
    </xf>
    <xf numFmtId="10" fontId="3" fillId="3" borderId="14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/>
    </xf>
    <xf numFmtId="3" fontId="3" fillId="3" borderId="2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/>
    </xf>
    <xf numFmtId="10" fontId="3" fillId="0" borderId="17" xfId="0" applyNumberFormat="1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0" fontId="3" fillId="3" borderId="2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1" fontId="6" fillId="3" borderId="12" xfId="0" applyNumberFormat="1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10" fontId="3" fillId="0" borderId="11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/>
    </xf>
    <xf numFmtId="10" fontId="3" fillId="0" borderId="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3" fontId="1" fillId="0" borderId="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10" fontId="1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10" fontId="1" fillId="0" borderId="7" xfId="0" applyNumberFormat="1" applyFont="1" applyFill="1" applyBorder="1" applyAlignment="1">
      <alignment horizontal="center"/>
    </xf>
    <xf numFmtId="10" fontId="0" fillId="0" borderId="0" xfId="0" applyNumberFormat="1" applyFont="1" applyAlignment="1">
      <alignment/>
    </xf>
    <xf numFmtId="10" fontId="4" fillId="2" borderId="1" xfId="0" applyNumberFormat="1" applyFont="1" applyFill="1" applyBorder="1" applyAlignment="1">
      <alignment vertical="center"/>
    </xf>
    <xf numFmtId="10" fontId="3" fillId="0" borderId="6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10" fontId="3" fillId="0" borderId="7" xfId="0" applyNumberFormat="1" applyFont="1" applyBorder="1" applyAlignment="1">
      <alignment/>
    </xf>
    <xf numFmtId="10" fontId="3" fillId="3" borderId="2" xfId="0" applyNumberFormat="1" applyFont="1" applyFill="1" applyBorder="1" applyAlignment="1">
      <alignment/>
    </xf>
    <xf numFmtId="10" fontId="3" fillId="0" borderId="7" xfId="0" applyNumberFormat="1" applyFont="1" applyFill="1" applyBorder="1" applyAlignment="1">
      <alignment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1" fontId="4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0" fontId="1" fillId="0" borderId="20" xfId="0" applyNumberFormat="1" applyFont="1" applyBorder="1" applyAlignment="1">
      <alignment horizontal="center"/>
    </xf>
    <xf numFmtId="10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10" fontId="1" fillId="0" borderId="21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2" fillId="3" borderId="22" xfId="0" applyNumberFormat="1" applyFont="1" applyFill="1" applyBorder="1" applyAlignment="1">
      <alignment horizontal="right" vertical="center"/>
    </xf>
    <xf numFmtId="10" fontId="2" fillId="3" borderId="23" xfId="0" applyNumberFormat="1" applyFont="1" applyFill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right" vertical="center" wrapText="1"/>
    </xf>
    <xf numFmtId="10" fontId="2" fillId="3" borderId="22" xfId="0" applyNumberFormat="1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10" fontId="2" fillId="3" borderId="23" xfId="0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3" fontId="0" fillId="3" borderId="22" xfId="0" applyNumberFormat="1" applyFont="1" applyFill="1" applyBorder="1" applyAlignment="1">
      <alignment vertical="center"/>
    </xf>
    <xf numFmtId="10" fontId="2" fillId="3" borderId="25" xfId="0" applyNumberFormat="1" applyFont="1" applyFill="1" applyBorder="1" applyAlignment="1">
      <alignment horizontal="center" vertical="center"/>
    </xf>
    <xf numFmtId="10" fontId="2" fillId="3" borderId="22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/>
    </xf>
    <xf numFmtId="10" fontId="2" fillId="3" borderId="6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/>
    </xf>
    <xf numFmtId="3" fontId="2" fillId="3" borderId="6" xfId="0" applyNumberFormat="1" applyFont="1" applyFill="1" applyBorder="1" applyAlignment="1">
      <alignment horizontal="right"/>
    </xf>
    <xf numFmtId="0" fontId="2" fillId="3" borderId="6" xfId="0" applyFont="1" applyFill="1" applyBorder="1" applyAlignment="1">
      <alignment horizontal="center"/>
    </xf>
    <xf numFmtId="10" fontId="2" fillId="3" borderId="17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/>
    </xf>
    <xf numFmtId="10" fontId="2" fillId="3" borderId="2" xfId="0" applyNumberFormat="1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10" fontId="2" fillId="3" borderId="14" xfId="0" applyNumberFormat="1" applyFont="1" applyFill="1" applyBorder="1" applyAlignment="1">
      <alignment horizontal="center"/>
    </xf>
    <xf numFmtId="10" fontId="2" fillId="3" borderId="26" xfId="0" applyNumberFormat="1" applyFont="1" applyFill="1" applyBorder="1" applyAlignment="1">
      <alignment horizontal="center"/>
    </xf>
    <xf numFmtId="10" fontId="2" fillId="3" borderId="1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3" fontId="2" fillId="3" borderId="4" xfId="0" applyNumberFormat="1" applyFont="1" applyFill="1" applyBorder="1" applyAlignment="1">
      <alignment horizontal="right" wrapText="1"/>
    </xf>
    <xf numFmtId="3" fontId="2" fillId="3" borderId="12" xfId="0" applyNumberFormat="1" applyFont="1" applyFill="1" applyBorder="1" applyAlignment="1">
      <alignment/>
    </xf>
    <xf numFmtId="0" fontId="7" fillId="3" borderId="19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3" fontId="2" fillId="6" borderId="19" xfId="0" applyNumberFormat="1" applyFont="1" applyFill="1" applyBorder="1" applyAlignment="1">
      <alignment horizontal="center"/>
    </xf>
    <xf numFmtId="3" fontId="2" fillId="6" borderId="20" xfId="0" applyNumberFormat="1" applyFont="1" applyFill="1" applyBorder="1" applyAlignment="1">
      <alignment horizontal="center"/>
    </xf>
    <xf numFmtId="3" fontId="2" fillId="6" borderId="21" xfId="0" applyNumberFormat="1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3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/>
    </xf>
    <xf numFmtId="0" fontId="4" fillId="2" borderId="3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left"/>
    </xf>
    <xf numFmtId="0" fontId="2" fillId="3" borderId="34" xfId="0" applyFont="1" applyFill="1" applyBorder="1" applyAlignment="1">
      <alignment horizontal="left"/>
    </xf>
    <xf numFmtId="0" fontId="2" fillId="3" borderId="35" xfId="0" applyFont="1" applyFill="1" applyBorder="1" applyAlignment="1">
      <alignment horizontal="left"/>
    </xf>
    <xf numFmtId="0" fontId="2" fillId="3" borderId="36" xfId="0" applyFont="1" applyFill="1" applyBorder="1" applyAlignment="1">
      <alignment horizontal="left"/>
    </xf>
    <xf numFmtId="0" fontId="2" fillId="3" borderId="32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8"/>
  <sheetViews>
    <sheetView tabSelected="1" zoomScale="75" zoomScaleNormal="75" zoomScaleSheetLayoutView="75" workbookViewId="0" topLeftCell="A3">
      <pane ySplit="795" topLeftCell="BM39" activePane="bottomLeft" state="split"/>
      <selection pane="topLeft" activeCell="W5" sqref="W5"/>
      <selection pane="bottomLeft" activeCell="K46" sqref="K46"/>
    </sheetView>
  </sheetViews>
  <sheetFormatPr defaultColWidth="11.421875" defaultRowHeight="12.75"/>
  <cols>
    <col min="1" max="1" width="2.7109375" style="0" customWidth="1"/>
    <col min="2" max="2" width="21.421875" style="10" customWidth="1"/>
    <col min="3" max="3" width="7.7109375" style="73" customWidth="1"/>
    <col min="4" max="4" width="26.7109375" style="2" customWidth="1"/>
    <col min="5" max="5" width="8.7109375" style="2" customWidth="1"/>
    <col min="6" max="7" width="11.421875" style="15" customWidth="1"/>
    <col min="8" max="8" width="8.7109375" style="34" customWidth="1"/>
    <col min="9" max="9" width="11.140625" style="15" customWidth="1"/>
    <col min="10" max="10" width="10.421875" style="15" customWidth="1"/>
    <col min="11" max="11" width="9.421875" style="80" customWidth="1"/>
    <col min="12" max="12" width="10.8515625" style="15" customWidth="1"/>
    <col min="13" max="13" width="9.8515625" style="34" customWidth="1"/>
    <col min="14" max="14" width="10.28125" style="15" customWidth="1"/>
    <col min="15" max="15" width="7.8515625" style="34" customWidth="1"/>
    <col min="16" max="16" width="9.421875" style="15" customWidth="1"/>
    <col min="17" max="17" width="6.7109375" style="34" customWidth="1"/>
    <col min="18" max="18" width="8.00390625" style="15" customWidth="1"/>
    <col min="19" max="19" width="6.7109375" style="34" customWidth="1"/>
    <col min="20" max="20" width="21.421875" style="2" customWidth="1"/>
    <col min="21" max="21" width="11.421875" style="18" customWidth="1"/>
    <col min="22" max="22" width="9.7109375" style="73" customWidth="1"/>
    <col min="23" max="23" width="11.28125" style="18" customWidth="1"/>
    <col min="24" max="24" width="7.7109375" style="34" customWidth="1"/>
    <col min="25" max="25" width="10.421875" style="18" customWidth="1"/>
    <col min="26" max="26" width="7.7109375" style="34" customWidth="1"/>
    <col min="27" max="27" width="11.00390625" style="15" customWidth="1"/>
    <col min="28" max="28" width="7.7109375" style="34" customWidth="1"/>
    <col min="29" max="29" width="10.421875" style="15" customWidth="1"/>
    <col min="30" max="30" width="8.421875" style="34" customWidth="1"/>
    <col min="31" max="31" width="12.421875" style="15" customWidth="1"/>
    <col min="32" max="32" width="7.7109375" style="34" customWidth="1"/>
    <col min="33" max="34" width="11.7109375" style="18" customWidth="1"/>
    <col min="35" max="35" width="11.00390625" style="34" customWidth="1"/>
    <col min="36" max="36" width="7.7109375" style="0" customWidth="1"/>
  </cols>
  <sheetData>
    <row r="1" spans="3:35" s="1" customFormat="1" ht="16.5" customHeight="1">
      <c r="C1" s="73"/>
      <c r="D1" s="8" t="s">
        <v>7</v>
      </c>
      <c r="E1" s="2"/>
      <c r="F1" s="15"/>
      <c r="G1" s="15"/>
      <c r="H1" s="34"/>
      <c r="I1" s="15"/>
      <c r="J1" s="15"/>
      <c r="K1" s="80"/>
      <c r="L1" s="15"/>
      <c r="M1" s="34"/>
      <c r="N1" s="15"/>
      <c r="O1" s="34"/>
      <c r="P1" s="15"/>
      <c r="Q1" s="34"/>
      <c r="R1" s="15"/>
      <c r="S1" s="34"/>
      <c r="T1" s="2"/>
      <c r="U1" s="18"/>
      <c r="V1" s="73"/>
      <c r="W1" s="18"/>
      <c r="X1" s="34"/>
      <c r="Y1" s="18"/>
      <c r="Z1" s="34"/>
      <c r="AA1" s="15"/>
      <c r="AB1" s="34"/>
      <c r="AC1" s="15"/>
      <c r="AD1" s="34"/>
      <c r="AE1" s="15"/>
      <c r="AF1" s="34"/>
      <c r="AG1" s="18"/>
      <c r="AH1" s="18"/>
      <c r="AI1" s="34"/>
    </row>
    <row r="2" spans="3:35" s="4" customFormat="1" ht="20.25" customHeight="1" thickBot="1">
      <c r="C2" s="73"/>
      <c r="D2" s="9" t="s">
        <v>52</v>
      </c>
      <c r="E2" s="157" t="s">
        <v>53</v>
      </c>
      <c r="F2" s="157"/>
      <c r="G2" s="157"/>
      <c r="H2" s="157"/>
      <c r="I2" s="157" t="s">
        <v>54</v>
      </c>
      <c r="J2" s="157"/>
      <c r="K2" s="157"/>
      <c r="L2" s="16"/>
      <c r="M2" s="35"/>
      <c r="N2" s="16"/>
      <c r="O2" s="35"/>
      <c r="P2" s="16"/>
      <c r="Q2" s="35"/>
      <c r="R2" s="16"/>
      <c r="S2" s="35"/>
      <c r="T2" s="5"/>
      <c r="U2" s="76"/>
      <c r="V2" s="74"/>
      <c r="W2" s="76"/>
      <c r="X2" s="75"/>
      <c r="Y2" s="19"/>
      <c r="Z2" s="35"/>
      <c r="AA2" s="16"/>
      <c r="AB2" s="35"/>
      <c r="AC2" s="16"/>
      <c r="AD2" s="35"/>
      <c r="AE2" s="16"/>
      <c r="AF2" s="35"/>
      <c r="AG2" s="18"/>
      <c r="AH2" s="18"/>
      <c r="AI2" s="35"/>
    </row>
    <row r="3" spans="2:38" s="5" customFormat="1" ht="13.5" thickBot="1">
      <c r="B3" s="141" t="s">
        <v>17</v>
      </c>
      <c r="C3" s="142"/>
      <c r="D3" s="143"/>
      <c r="E3" s="138" t="s">
        <v>18</v>
      </c>
      <c r="F3" s="139"/>
      <c r="G3" s="139"/>
      <c r="H3" s="140"/>
      <c r="I3" s="144" t="s">
        <v>19</v>
      </c>
      <c r="J3" s="145"/>
      <c r="K3" s="145"/>
      <c r="L3" s="145"/>
      <c r="M3" s="145"/>
      <c r="N3" s="145"/>
      <c r="O3" s="145"/>
      <c r="P3" s="145"/>
      <c r="Q3" s="145"/>
      <c r="R3" s="145"/>
      <c r="S3" s="146"/>
      <c r="T3" s="147" t="s">
        <v>20</v>
      </c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9"/>
      <c r="AJ3" s="2"/>
      <c r="AK3" s="2"/>
      <c r="AL3" s="2"/>
    </row>
    <row r="4" spans="2:35" s="3" customFormat="1" ht="15" customHeight="1">
      <c r="B4" s="155" t="s">
        <v>51</v>
      </c>
      <c r="C4" s="171" t="s">
        <v>8</v>
      </c>
      <c r="D4" s="11" t="s">
        <v>0</v>
      </c>
      <c r="E4" s="151" t="s">
        <v>4</v>
      </c>
      <c r="F4" s="163" t="s">
        <v>9</v>
      </c>
      <c r="G4" s="153" t="s">
        <v>10</v>
      </c>
      <c r="H4" s="154"/>
      <c r="I4" s="51" t="s">
        <v>12</v>
      </c>
      <c r="J4" s="150" t="s">
        <v>13</v>
      </c>
      <c r="K4" s="150"/>
      <c r="L4" s="150" t="s">
        <v>31</v>
      </c>
      <c r="M4" s="150"/>
      <c r="N4" s="150" t="s">
        <v>14</v>
      </c>
      <c r="O4" s="150"/>
      <c r="P4" s="150" t="s">
        <v>15</v>
      </c>
      <c r="Q4" s="150"/>
      <c r="R4" s="150" t="s">
        <v>16</v>
      </c>
      <c r="S4" s="160"/>
      <c r="T4" s="159" t="s">
        <v>24</v>
      </c>
      <c r="U4" s="161" t="s">
        <v>46</v>
      </c>
      <c r="V4" s="150" t="s">
        <v>21</v>
      </c>
      <c r="W4" s="150"/>
      <c r="X4" s="150"/>
      <c r="Y4" s="150" t="s">
        <v>22</v>
      </c>
      <c r="Z4" s="150"/>
      <c r="AA4" s="150" t="s">
        <v>23</v>
      </c>
      <c r="AB4" s="150"/>
      <c r="AC4" s="158" t="s">
        <v>25</v>
      </c>
      <c r="AD4" s="158"/>
      <c r="AE4" s="150" t="s">
        <v>26</v>
      </c>
      <c r="AF4" s="150"/>
      <c r="AG4" s="135" t="s">
        <v>48</v>
      </c>
      <c r="AH4" s="136"/>
      <c r="AI4" s="137"/>
    </row>
    <row r="5" spans="2:35" s="3" customFormat="1" ht="12" thickBot="1">
      <c r="B5" s="156"/>
      <c r="C5" s="172"/>
      <c r="D5" s="30" t="s">
        <v>1</v>
      </c>
      <c r="E5" s="152"/>
      <c r="F5" s="164"/>
      <c r="G5" s="48" t="s">
        <v>6</v>
      </c>
      <c r="H5" s="40" t="s">
        <v>11</v>
      </c>
      <c r="I5" s="52" t="s">
        <v>2</v>
      </c>
      <c r="J5" s="53" t="s">
        <v>2</v>
      </c>
      <c r="K5" s="81" t="s">
        <v>11</v>
      </c>
      <c r="L5" s="53" t="s">
        <v>2</v>
      </c>
      <c r="M5" s="39" t="s">
        <v>11</v>
      </c>
      <c r="N5" s="53" t="s">
        <v>2</v>
      </c>
      <c r="O5" s="39" t="s">
        <v>11</v>
      </c>
      <c r="P5" s="53" t="s">
        <v>2</v>
      </c>
      <c r="Q5" s="39" t="s">
        <v>11</v>
      </c>
      <c r="R5" s="53" t="s">
        <v>2</v>
      </c>
      <c r="S5" s="38" t="s">
        <v>11</v>
      </c>
      <c r="T5" s="152"/>
      <c r="U5" s="162"/>
      <c r="V5" s="6" t="s">
        <v>3</v>
      </c>
      <c r="W5" s="17" t="s">
        <v>2</v>
      </c>
      <c r="X5" s="37" t="s">
        <v>11</v>
      </c>
      <c r="Y5" s="20" t="s">
        <v>2</v>
      </c>
      <c r="Z5" s="37" t="s">
        <v>11</v>
      </c>
      <c r="AA5" s="17" t="s">
        <v>2</v>
      </c>
      <c r="AB5" s="37" t="s">
        <v>11</v>
      </c>
      <c r="AC5" s="17" t="s">
        <v>2</v>
      </c>
      <c r="AD5" s="37" t="s">
        <v>11</v>
      </c>
      <c r="AE5" s="17" t="s">
        <v>2</v>
      </c>
      <c r="AF5" s="37" t="s">
        <v>11</v>
      </c>
      <c r="AG5" s="31" t="s">
        <v>2</v>
      </c>
      <c r="AH5" s="31" t="s">
        <v>49</v>
      </c>
      <c r="AI5" s="40" t="s">
        <v>11</v>
      </c>
    </row>
    <row r="6" spans="2:35" s="12" customFormat="1" ht="11.25">
      <c r="B6" s="77"/>
      <c r="C6" s="87"/>
      <c r="D6" s="59"/>
      <c r="E6" s="13"/>
      <c r="F6" s="49"/>
      <c r="G6" s="49"/>
      <c r="H6" s="55"/>
      <c r="I6" s="57"/>
      <c r="J6" s="49"/>
      <c r="K6" s="82"/>
      <c r="L6" s="49"/>
      <c r="M6" s="21"/>
      <c r="N6" s="49"/>
      <c r="O6" s="21"/>
      <c r="P6" s="49"/>
      <c r="Q6" s="21"/>
      <c r="R6" s="49"/>
      <c r="S6" s="55"/>
      <c r="T6" s="59"/>
      <c r="U6" s="22"/>
      <c r="V6" s="28"/>
      <c r="W6" s="22"/>
      <c r="X6" s="21"/>
      <c r="Y6" s="22"/>
      <c r="Z6" s="21"/>
      <c r="AA6" s="49"/>
      <c r="AB6" s="21"/>
      <c r="AC6" s="49"/>
      <c r="AD6" s="21"/>
      <c r="AE6" s="49"/>
      <c r="AF6" s="21"/>
      <c r="AG6" s="22"/>
      <c r="AH6" s="22"/>
      <c r="AI6" s="55"/>
    </row>
    <row r="7" spans="2:35" s="12" customFormat="1" ht="11.25">
      <c r="B7" s="92" t="s">
        <v>27</v>
      </c>
      <c r="C7" s="88">
        <v>380</v>
      </c>
      <c r="D7" s="60" t="s">
        <v>27</v>
      </c>
      <c r="E7" s="14" t="s">
        <v>5</v>
      </c>
      <c r="F7" s="29">
        <v>506</v>
      </c>
      <c r="G7" s="29">
        <v>325</v>
      </c>
      <c r="H7" s="56">
        <f>SUM(G7/F7)</f>
        <v>0.642292490118577</v>
      </c>
      <c r="I7" s="58">
        <v>96</v>
      </c>
      <c r="J7" s="29">
        <v>66</v>
      </c>
      <c r="K7" s="84">
        <f>SUM(J7/I7)</f>
        <v>0.6875</v>
      </c>
      <c r="L7" s="29">
        <v>26</v>
      </c>
      <c r="M7" s="24">
        <f>SUM(L7/I7)</f>
        <v>0.2708333333333333</v>
      </c>
      <c r="N7" s="29">
        <v>25</v>
      </c>
      <c r="O7" s="24">
        <f>SUM(N7/I7)</f>
        <v>0.2604166666666667</v>
      </c>
      <c r="P7" s="29">
        <v>6</v>
      </c>
      <c r="Q7" s="24">
        <f>SUM(P7/I7)</f>
        <v>0.0625</v>
      </c>
      <c r="R7" s="29"/>
      <c r="S7" s="56"/>
      <c r="T7" s="60" t="s">
        <v>27</v>
      </c>
      <c r="U7" s="26">
        <v>6920</v>
      </c>
      <c r="V7" s="25"/>
      <c r="W7" s="26">
        <v>66</v>
      </c>
      <c r="X7" s="24">
        <f>SUM(W7/U7)</f>
        <v>0.00953757225433526</v>
      </c>
      <c r="Y7" s="26">
        <v>0</v>
      </c>
      <c r="Z7" s="24">
        <f>SUM(Y7/U7)</f>
        <v>0</v>
      </c>
      <c r="AA7" s="29">
        <v>418</v>
      </c>
      <c r="AB7" s="24">
        <f>SUM(AA7/U7)</f>
        <v>0.060404624277456645</v>
      </c>
      <c r="AC7" s="29">
        <v>537</v>
      </c>
      <c r="AD7" s="24">
        <f>SUM(AC7/U7)</f>
        <v>0.07760115606936416</v>
      </c>
      <c r="AE7" s="29">
        <v>4098</v>
      </c>
      <c r="AF7" s="24">
        <f>SUM(AE7/U7)</f>
        <v>0.5921965317919076</v>
      </c>
      <c r="AG7" s="26">
        <v>1472</v>
      </c>
      <c r="AH7" s="26">
        <v>1264</v>
      </c>
      <c r="AI7" s="56">
        <f>SUM(AH7/AG7)</f>
        <v>0.8586956521739131</v>
      </c>
    </row>
    <row r="8" spans="2:35" s="12" customFormat="1" ht="11.25">
      <c r="B8" s="23"/>
      <c r="C8" s="88"/>
      <c r="D8" s="60"/>
      <c r="E8" s="14" t="s">
        <v>28</v>
      </c>
      <c r="F8" s="29">
        <v>507</v>
      </c>
      <c r="G8" s="29">
        <v>351</v>
      </c>
      <c r="H8" s="56">
        <f aca="true" t="shared" si="0" ref="H8:H14">SUM(G8/F8)</f>
        <v>0.6923076923076923</v>
      </c>
      <c r="I8" s="58"/>
      <c r="J8" s="29"/>
      <c r="K8" s="83"/>
      <c r="L8" s="29"/>
      <c r="M8" s="36"/>
      <c r="N8" s="29"/>
      <c r="O8" s="36"/>
      <c r="P8" s="29">
        <v>5</v>
      </c>
      <c r="Q8" s="24">
        <f>SUM(P8/I7)</f>
        <v>0.052083333333333336</v>
      </c>
      <c r="R8" s="29"/>
      <c r="S8" s="33"/>
      <c r="T8" s="60"/>
      <c r="U8" s="26"/>
      <c r="V8" s="25"/>
      <c r="W8" s="26"/>
      <c r="X8" s="36"/>
      <c r="Y8" s="26"/>
      <c r="Z8" s="36"/>
      <c r="AA8" s="29"/>
      <c r="AB8" s="36"/>
      <c r="AC8" s="29"/>
      <c r="AD8" s="36"/>
      <c r="AE8" s="29"/>
      <c r="AF8" s="36"/>
      <c r="AG8" s="32"/>
      <c r="AH8" s="32"/>
      <c r="AI8" s="33"/>
    </row>
    <row r="9" spans="2:35" s="12" customFormat="1" ht="11.25">
      <c r="B9" s="23"/>
      <c r="C9" s="88">
        <v>381</v>
      </c>
      <c r="D9" s="60"/>
      <c r="E9" s="14" t="s">
        <v>5</v>
      </c>
      <c r="F9" s="29">
        <v>583</v>
      </c>
      <c r="G9" s="29">
        <v>406</v>
      </c>
      <c r="H9" s="56">
        <f t="shared" si="0"/>
        <v>0.6963979416809606</v>
      </c>
      <c r="I9" s="58">
        <v>109</v>
      </c>
      <c r="J9" s="29">
        <v>84</v>
      </c>
      <c r="K9" s="84">
        <f>SUM(J9/I9)</f>
        <v>0.7706422018348624</v>
      </c>
      <c r="L9" s="29">
        <v>29</v>
      </c>
      <c r="M9" s="24">
        <f>SUM(L9/I9)</f>
        <v>0.26605504587155965</v>
      </c>
      <c r="N9" s="29">
        <v>29</v>
      </c>
      <c r="O9" s="24">
        <f>SUM(N9/I9)</f>
        <v>0.26605504587155965</v>
      </c>
      <c r="P9" s="29">
        <v>1</v>
      </c>
      <c r="Q9" s="24">
        <f>SUM(P9/I9)</f>
        <v>0.009174311926605505</v>
      </c>
      <c r="R9" s="29"/>
      <c r="S9" s="33"/>
      <c r="T9" s="60"/>
      <c r="U9" s="26"/>
      <c r="V9" s="25"/>
      <c r="W9" s="26"/>
      <c r="X9" s="36"/>
      <c r="Y9" s="26"/>
      <c r="Z9" s="36"/>
      <c r="AA9" s="29"/>
      <c r="AB9" s="36"/>
      <c r="AC9" s="29"/>
      <c r="AD9" s="36"/>
      <c r="AE9" s="29"/>
      <c r="AF9" s="36"/>
      <c r="AG9" s="32"/>
      <c r="AH9" s="32"/>
      <c r="AI9" s="33"/>
    </row>
    <row r="10" spans="2:35" s="12" customFormat="1" ht="11.25">
      <c r="B10" s="23"/>
      <c r="C10" s="88"/>
      <c r="D10" s="60"/>
      <c r="E10" s="14" t="s">
        <v>28</v>
      </c>
      <c r="F10" s="29">
        <v>584</v>
      </c>
      <c r="G10" s="29">
        <v>381</v>
      </c>
      <c r="H10" s="56">
        <f t="shared" si="0"/>
        <v>0.6523972602739726</v>
      </c>
      <c r="I10" s="58"/>
      <c r="J10" s="29"/>
      <c r="K10" s="84"/>
      <c r="L10" s="29"/>
      <c r="M10" s="24"/>
      <c r="N10" s="29"/>
      <c r="O10" s="24"/>
      <c r="P10" s="29">
        <v>1</v>
      </c>
      <c r="Q10" s="24">
        <f>SUM(P10/I9)</f>
        <v>0.009174311926605505</v>
      </c>
      <c r="R10" s="29"/>
      <c r="S10" s="33"/>
      <c r="T10" s="60"/>
      <c r="U10" s="26"/>
      <c r="V10" s="25"/>
      <c r="W10" s="26"/>
      <c r="X10" s="36"/>
      <c r="Y10" s="26"/>
      <c r="Z10" s="36"/>
      <c r="AA10" s="29"/>
      <c r="AB10" s="36"/>
      <c r="AC10" s="29"/>
      <c r="AD10" s="36"/>
      <c r="AE10" s="29"/>
      <c r="AF10" s="36"/>
      <c r="AG10" s="32"/>
      <c r="AH10" s="32"/>
      <c r="AI10" s="33"/>
    </row>
    <row r="11" spans="2:35" s="12" customFormat="1" ht="11.25">
      <c r="B11" s="23"/>
      <c r="C11" s="88">
        <v>382</v>
      </c>
      <c r="D11" s="60"/>
      <c r="E11" s="14" t="s">
        <v>5</v>
      </c>
      <c r="F11" s="29">
        <v>553</v>
      </c>
      <c r="G11" s="29">
        <v>365</v>
      </c>
      <c r="H11" s="56">
        <f t="shared" si="0"/>
        <v>0.6600361663652803</v>
      </c>
      <c r="I11" s="58">
        <v>104</v>
      </c>
      <c r="J11" s="29">
        <v>82</v>
      </c>
      <c r="K11" s="84">
        <f>SUM(J11/I11)</f>
        <v>0.7884615384615384</v>
      </c>
      <c r="L11" s="29">
        <v>39</v>
      </c>
      <c r="M11" s="24">
        <f>SUM(L11/I11)</f>
        <v>0.375</v>
      </c>
      <c r="N11" s="29">
        <v>39</v>
      </c>
      <c r="O11" s="24">
        <f>SUM(N11/I11)</f>
        <v>0.375</v>
      </c>
      <c r="P11" s="29">
        <v>8</v>
      </c>
      <c r="Q11" s="24">
        <f>SUM(P11/I11)</f>
        <v>0.07692307692307693</v>
      </c>
      <c r="R11" s="29">
        <v>1</v>
      </c>
      <c r="S11" s="56">
        <f>SUM(R11/I11)</f>
        <v>0.009615384615384616</v>
      </c>
      <c r="T11" s="60"/>
      <c r="U11" s="26"/>
      <c r="V11" s="25"/>
      <c r="W11" s="26"/>
      <c r="X11" s="36"/>
      <c r="Y11" s="26"/>
      <c r="Z11" s="36"/>
      <c r="AA11" s="29"/>
      <c r="AB11" s="36"/>
      <c r="AC11" s="29"/>
      <c r="AD11" s="36"/>
      <c r="AE11" s="29"/>
      <c r="AF11" s="36"/>
      <c r="AG11" s="32"/>
      <c r="AH11" s="32"/>
      <c r="AI11" s="33"/>
    </row>
    <row r="12" spans="2:35" s="12" customFormat="1" ht="11.25">
      <c r="B12" s="23"/>
      <c r="C12" s="88"/>
      <c r="D12" s="60"/>
      <c r="E12" s="14" t="s">
        <v>28</v>
      </c>
      <c r="F12" s="29">
        <v>553</v>
      </c>
      <c r="G12" s="29">
        <v>372</v>
      </c>
      <c r="H12" s="56">
        <f t="shared" si="0"/>
        <v>0.6726943942133815</v>
      </c>
      <c r="I12" s="58"/>
      <c r="J12" s="29"/>
      <c r="K12" s="84"/>
      <c r="L12" s="29"/>
      <c r="M12" s="24"/>
      <c r="N12" s="29"/>
      <c r="O12" s="24"/>
      <c r="P12" s="29">
        <v>4</v>
      </c>
      <c r="Q12" s="24">
        <f>SUM(P12/I11)</f>
        <v>0.038461538461538464</v>
      </c>
      <c r="R12" s="29"/>
      <c r="S12" s="33"/>
      <c r="T12" s="60"/>
      <c r="U12" s="26"/>
      <c r="V12" s="25"/>
      <c r="W12" s="26"/>
      <c r="X12" s="36"/>
      <c r="Y12" s="26"/>
      <c r="Z12" s="36"/>
      <c r="AA12" s="29"/>
      <c r="AB12" s="36"/>
      <c r="AC12" s="29"/>
      <c r="AD12" s="36"/>
      <c r="AE12" s="29"/>
      <c r="AF12" s="36"/>
      <c r="AG12" s="32"/>
      <c r="AH12" s="32"/>
      <c r="AI12" s="33"/>
    </row>
    <row r="13" spans="2:35" s="12" customFormat="1" ht="11.25">
      <c r="B13" s="23"/>
      <c r="C13" s="88">
        <v>386</v>
      </c>
      <c r="D13" s="60"/>
      <c r="E13" s="14" t="s">
        <v>28</v>
      </c>
      <c r="F13" s="29">
        <v>650</v>
      </c>
      <c r="G13" s="29">
        <v>430</v>
      </c>
      <c r="H13" s="56">
        <f t="shared" si="0"/>
        <v>0.6615384615384615</v>
      </c>
      <c r="I13" s="58">
        <v>105</v>
      </c>
      <c r="J13" s="29">
        <v>47</v>
      </c>
      <c r="K13" s="84">
        <f>SUM(J13/I13)</f>
        <v>0.44761904761904764</v>
      </c>
      <c r="L13" s="29">
        <v>33</v>
      </c>
      <c r="M13" s="24">
        <f>SUM(L13/I13)</f>
        <v>0.3142857142857143</v>
      </c>
      <c r="N13" s="29">
        <v>25</v>
      </c>
      <c r="O13" s="24">
        <f>SUM(N13/I13)</f>
        <v>0.23809523809523808</v>
      </c>
      <c r="P13" s="29">
        <v>3</v>
      </c>
      <c r="Q13" s="24">
        <f>SUM(P13/I13)</f>
        <v>0.02857142857142857</v>
      </c>
      <c r="R13" s="29"/>
      <c r="S13" s="33"/>
      <c r="T13" s="60"/>
      <c r="U13" s="26"/>
      <c r="V13" s="25"/>
      <c r="W13" s="26"/>
      <c r="X13" s="36"/>
      <c r="Y13" s="26"/>
      <c r="Z13" s="36"/>
      <c r="AA13" s="29"/>
      <c r="AB13" s="36"/>
      <c r="AC13" s="29"/>
      <c r="AD13" s="36"/>
      <c r="AE13" s="29"/>
      <c r="AF13" s="36"/>
      <c r="AG13" s="32"/>
      <c r="AH13" s="32"/>
      <c r="AI13" s="33"/>
    </row>
    <row r="14" spans="2:35" s="12" customFormat="1" ht="11.25">
      <c r="B14" s="23"/>
      <c r="C14" s="88"/>
      <c r="D14" s="60"/>
      <c r="E14" s="14" t="s">
        <v>5</v>
      </c>
      <c r="F14" s="29">
        <v>737</v>
      </c>
      <c r="G14" s="29">
        <v>399</v>
      </c>
      <c r="H14" s="56">
        <f t="shared" si="0"/>
        <v>0.5413839891451832</v>
      </c>
      <c r="I14" s="58"/>
      <c r="J14" s="29"/>
      <c r="K14" s="84"/>
      <c r="L14" s="29"/>
      <c r="M14" s="24"/>
      <c r="N14" s="29"/>
      <c r="O14" s="24"/>
      <c r="P14" s="29">
        <v>3</v>
      </c>
      <c r="Q14" s="24">
        <f>SUM(P14/I13)</f>
        <v>0.02857142857142857</v>
      </c>
      <c r="R14" s="29"/>
      <c r="S14" s="33"/>
      <c r="T14" s="60"/>
      <c r="U14" s="26"/>
      <c r="V14" s="25"/>
      <c r="W14" s="26"/>
      <c r="X14" s="36"/>
      <c r="Y14" s="26"/>
      <c r="Z14" s="36"/>
      <c r="AA14" s="29"/>
      <c r="AB14" s="36"/>
      <c r="AC14" s="29"/>
      <c r="AD14" s="36"/>
      <c r="AE14" s="29"/>
      <c r="AF14" s="36"/>
      <c r="AG14" s="32"/>
      <c r="AH14" s="32"/>
      <c r="AI14" s="33"/>
    </row>
    <row r="15" spans="2:35" s="27" customFormat="1" ht="12" thickBot="1">
      <c r="B15" s="42" t="s">
        <v>45</v>
      </c>
      <c r="C15" s="89"/>
      <c r="D15" s="44"/>
      <c r="E15" s="63"/>
      <c r="F15" s="50">
        <f>SUM(F6:F14)</f>
        <v>4673</v>
      </c>
      <c r="G15" s="50">
        <f>SUM(G6:G14)</f>
        <v>3029</v>
      </c>
      <c r="H15" s="47">
        <f>SUM(G15/F15)</f>
        <v>0.6481917397817248</v>
      </c>
      <c r="I15" s="54">
        <f>SUM(I6:I14)</f>
        <v>414</v>
      </c>
      <c r="J15" s="50">
        <f>SUM(J6:J14)</f>
        <v>279</v>
      </c>
      <c r="K15" s="85">
        <f>SUM(J15/I15)</f>
        <v>0.6739130434782609</v>
      </c>
      <c r="L15" s="50">
        <f>SUM(L6:L14)</f>
        <v>127</v>
      </c>
      <c r="M15" s="61">
        <f>SUM(L15/I15)</f>
        <v>0.30676328502415456</v>
      </c>
      <c r="N15" s="50">
        <f>SUM(N6:N14)</f>
        <v>118</v>
      </c>
      <c r="O15" s="61">
        <f>SUM(N15/I15)</f>
        <v>0.28502415458937197</v>
      </c>
      <c r="P15" s="50">
        <f>SUM(P6:P14)</f>
        <v>31</v>
      </c>
      <c r="Q15" s="61">
        <f>SUM(P15/I15)</f>
        <v>0.0748792270531401</v>
      </c>
      <c r="R15" s="50">
        <f>SUM(R6:R14)</f>
        <v>1</v>
      </c>
      <c r="S15" s="47">
        <f>SUM(R15/I15)</f>
        <v>0.0024154589371980675</v>
      </c>
      <c r="T15" s="44"/>
      <c r="U15" s="45">
        <f>SUM(U6:U14)</f>
        <v>6920</v>
      </c>
      <c r="V15" s="7" t="s">
        <v>47</v>
      </c>
      <c r="W15" s="45">
        <f>SUM(W6:W14)</f>
        <v>66</v>
      </c>
      <c r="X15" s="61">
        <f>SUM(W15/U15)</f>
        <v>0.00953757225433526</v>
      </c>
      <c r="Y15" s="50">
        <f>SUM(Y6:Y14)</f>
        <v>0</v>
      </c>
      <c r="Z15" s="61">
        <f>SUM(Y15/U15)</f>
        <v>0</v>
      </c>
      <c r="AA15" s="50">
        <f>SUM(AA6:AA14)</f>
        <v>418</v>
      </c>
      <c r="AB15" s="61">
        <f>SUM(AA15/U15)</f>
        <v>0.060404624277456645</v>
      </c>
      <c r="AC15" s="50">
        <f>SUM(AC6:AC14)</f>
        <v>537</v>
      </c>
      <c r="AD15" s="61">
        <f>SUM(AC15/U15)</f>
        <v>0.07760115606936416</v>
      </c>
      <c r="AE15" s="50">
        <f>SUM(AE6:AE14)</f>
        <v>4098</v>
      </c>
      <c r="AF15" s="61">
        <f>SUM(AE15/U15)</f>
        <v>0.5921965317919076</v>
      </c>
      <c r="AG15" s="50">
        <f>SUM(AG6:AG14)</f>
        <v>1472</v>
      </c>
      <c r="AH15" s="50">
        <f>SUM(AH6:AH14)</f>
        <v>1264</v>
      </c>
      <c r="AI15" s="47">
        <f>SUM(AH15/AG15)</f>
        <v>0.8586956521739131</v>
      </c>
    </row>
    <row r="16" spans="2:35" s="12" customFormat="1" ht="11.25">
      <c r="B16" s="23"/>
      <c r="C16" s="88"/>
      <c r="D16" s="60"/>
      <c r="E16" s="14"/>
      <c r="F16" s="29"/>
      <c r="G16" s="29"/>
      <c r="H16" s="56"/>
      <c r="I16" s="58"/>
      <c r="J16" s="29"/>
      <c r="K16" s="84"/>
      <c r="L16" s="29"/>
      <c r="M16" s="24"/>
      <c r="N16" s="29"/>
      <c r="O16" s="24"/>
      <c r="P16" s="29"/>
      <c r="Q16" s="24"/>
      <c r="R16" s="29"/>
      <c r="S16" s="33"/>
      <c r="T16" s="60"/>
      <c r="U16" s="26"/>
      <c r="V16" s="25"/>
      <c r="W16" s="26"/>
      <c r="X16" s="36"/>
      <c r="Y16" s="26"/>
      <c r="Z16" s="36"/>
      <c r="AA16" s="29"/>
      <c r="AB16" s="36"/>
      <c r="AC16" s="29"/>
      <c r="AD16" s="36"/>
      <c r="AE16" s="29"/>
      <c r="AF16" s="36"/>
      <c r="AG16" s="32"/>
      <c r="AH16" s="32"/>
      <c r="AI16" s="33"/>
    </row>
    <row r="17" spans="2:35" s="12" customFormat="1" ht="11.25">
      <c r="B17" s="23"/>
      <c r="C17" s="88">
        <v>383</v>
      </c>
      <c r="D17" s="60" t="s">
        <v>32</v>
      </c>
      <c r="E17" s="14" t="s">
        <v>5</v>
      </c>
      <c r="F17" s="29">
        <v>566</v>
      </c>
      <c r="G17" s="29">
        <v>350</v>
      </c>
      <c r="H17" s="56">
        <f>SUM(G17/F17)</f>
        <v>0.6183745583038869</v>
      </c>
      <c r="I17" s="58">
        <v>71</v>
      </c>
      <c r="J17" s="29">
        <v>56</v>
      </c>
      <c r="K17" s="84">
        <f>SUM(J17/I17)</f>
        <v>0.7887323943661971</v>
      </c>
      <c r="L17" s="29">
        <v>23</v>
      </c>
      <c r="M17" s="24">
        <f>SUM(L17/I17)</f>
        <v>0.323943661971831</v>
      </c>
      <c r="N17" s="29">
        <v>21</v>
      </c>
      <c r="O17" s="24">
        <f>SUM(N17/I17)</f>
        <v>0.29577464788732394</v>
      </c>
      <c r="P17" s="29">
        <v>6</v>
      </c>
      <c r="Q17" s="24">
        <f>SUM(P17/I17)</f>
        <v>0.08450704225352113</v>
      </c>
      <c r="R17" s="29"/>
      <c r="S17" s="33"/>
      <c r="T17" s="60" t="s">
        <v>32</v>
      </c>
      <c r="U17" s="26">
        <v>1217</v>
      </c>
      <c r="V17" s="25"/>
      <c r="W17" s="26" t="s">
        <v>44</v>
      </c>
      <c r="X17" s="24">
        <f>SUM(W17/U17)</f>
        <v>0.04847986852917009</v>
      </c>
      <c r="Y17" s="26">
        <v>0</v>
      </c>
      <c r="Z17" s="36">
        <f>SUM(Y17/U17)</f>
        <v>0</v>
      </c>
      <c r="AA17" s="29">
        <v>95</v>
      </c>
      <c r="AB17" s="36">
        <f>SUM(AA17/U17)</f>
        <v>0.0780608052588332</v>
      </c>
      <c r="AC17" s="29">
        <v>93</v>
      </c>
      <c r="AD17" s="36">
        <f>SUM(AC17/U17)</f>
        <v>0.07641741988496302</v>
      </c>
      <c r="AE17" s="29">
        <v>670</v>
      </c>
      <c r="AF17" s="36">
        <f aca="true" t="shared" si="1" ref="AF17:AF27">SUM(AE17/U17)</f>
        <v>0.5505341002465078</v>
      </c>
      <c r="AG17" s="32">
        <v>257</v>
      </c>
      <c r="AH17" s="32">
        <v>57</v>
      </c>
      <c r="AI17" s="33">
        <f>SUM(AH17/AG17)</f>
        <v>0.22178988326848248</v>
      </c>
    </row>
    <row r="18" spans="2:35" s="12" customFormat="1" ht="12" thickBot="1">
      <c r="B18" s="42" t="s">
        <v>45</v>
      </c>
      <c r="C18" s="90"/>
      <c r="D18" s="44"/>
      <c r="E18" s="63" t="s">
        <v>5</v>
      </c>
      <c r="F18" s="50">
        <v>566</v>
      </c>
      <c r="G18" s="50">
        <v>350</v>
      </c>
      <c r="H18" s="47">
        <f>SUM(G18/F18)</f>
        <v>0.6183745583038869</v>
      </c>
      <c r="I18" s="54">
        <v>71</v>
      </c>
      <c r="J18" s="50">
        <v>56</v>
      </c>
      <c r="K18" s="85">
        <f>SUM(J18/I18)</f>
        <v>0.7887323943661971</v>
      </c>
      <c r="L18" s="50">
        <v>23</v>
      </c>
      <c r="M18" s="61">
        <f>SUM(L18/I18)</f>
        <v>0.323943661971831</v>
      </c>
      <c r="N18" s="50">
        <v>21</v>
      </c>
      <c r="O18" s="61">
        <f>SUM(N18/I18)</f>
        <v>0.29577464788732394</v>
      </c>
      <c r="P18" s="50">
        <v>6</v>
      </c>
      <c r="Q18" s="61">
        <f>SUM(P18/I18)</f>
        <v>0.08450704225352113</v>
      </c>
      <c r="R18" s="50"/>
      <c r="S18" s="47"/>
      <c r="T18" s="44"/>
      <c r="U18" s="45">
        <v>1217</v>
      </c>
      <c r="V18" s="7" t="s">
        <v>47</v>
      </c>
      <c r="W18" s="45" t="s">
        <v>44</v>
      </c>
      <c r="X18" s="61">
        <f>SUM(W18/U18)</f>
        <v>0.04847986852917009</v>
      </c>
      <c r="Y18" s="45">
        <v>0</v>
      </c>
      <c r="Z18" s="61">
        <f>SUM(Y18/U18)</f>
        <v>0</v>
      </c>
      <c r="AA18" s="50">
        <v>95</v>
      </c>
      <c r="AB18" s="61">
        <f>SUM(AA18/U18)</f>
        <v>0.0780608052588332</v>
      </c>
      <c r="AC18" s="50">
        <v>93</v>
      </c>
      <c r="AD18" s="61">
        <f>SUM(AC18/U18)</f>
        <v>0.07641741988496302</v>
      </c>
      <c r="AE18" s="50">
        <v>670</v>
      </c>
      <c r="AF18" s="61">
        <f t="shared" si="1"/>
        <v>0.5505341002465078</v>
      </c>
      <c r="AG18" s="46">
        <v>257</v>
      </c>
      <c r="AH18" s="46">
        <v>57</v>
      </c>
      <c r="AI18" s="47">
        <f>SUM(AH18/AG18)</f>
        <v>0.22178988326848248</v>
      </c>
    </row>
    <row r="19" spans="2:35" s="12" customFormat="1" ht="11.25">
      <c r="B19" s="23"/>
      <c r="C19" s="88"/>
      <c r="D19" s="60"/>
      <c r="E19" s="14"/>
      <c r="F19" s="29"/>
      <c r="G19" s="29"/>
      <c r="H19" s="56"/>
      <c r="I19" s="58"/>
      <c r="J19" s="29"/>
      <c r="K19" s="84"/>
      <c r="L19" s="29"/>
      <c r="M19" s="24"/>
      <c r="N19" s="29"/>
      <c r="O19" s="24"/>
      <c r="P19" s="29"/>
      <c r="Q19" s="24"/>
      <c r="R19" s="29"/>
      <c r="S19" s="33"/>
      <c r="T19" s="60"/>
      <c r="U19" s="26"/>
      <c r="V19" s="25"/>
      <c r="W19" s="26"/>
      <c r="X19" s="36"/>
      <c r="Y19" s="26"/>
      <c r="Z19" s="36"/>
      <c r="AA19" s="29"/>
      <c r="AB19" s="36"/>
      <c r="AC19" s="29"/>
      <c r="AD19" s="36"/>
      <c r="AE19" s="29"/>
      <c r="AF19" s="36"/>
      <c r="AG19" s="32"/>
      <c r="AH19" s="32"/>
      <c r="AI19" s="33"/>
    </row>
    <row r="20" spans="2:35" s="12" customFormat="1" ht="11.25">
      <c r="B20" s="23"/>
      <c r="C20" s="88">
        <v>384</v>
      </c>
      <c r="D20" s="60" t="s">
        <v>33</v>
      </c>
      <c r="E20" s="14" t="s">
        <v>28</v>
      </c>
      <c r="F20" s="29">
        <v>567</v>
      </c>
      <c r="G20" s="29">
        <v>373</v>
      </c>
      <c r="H20" s="56">
        <f>SUM(G20/F20)</f>
        <v>0.6578483245149912</v>
      </c>
      <c r="I20" s="58">
        <v>125</v>
      </c>
      <c r="J20" s="29">
        <v>79</v>
      </c>
      <c r="K20" s="84">
        <f>SUM(J20/I20)</f>
        <v>0.632</v>
      </c>
      <c r="L20" s="29">
        <v>38</v>
      </c>
      <c r="M20" s="24">
        <f>SUM(L20/I20)</f>
        <v>0.304</v>
      </c>
      <c r="N20" s="29">
        <v>34</v>
      </c>
      <c r="O20" s="24">
        <f>SUM(N20/I20)</f>
        <v>0.272</v>
      </c>
      <c r="P20" s="29">
        <v>1</v>
      </c>
      <c r="Q20" s="24">
        <f>SUM(P20/I20)</f>
        <v>0.008</v>
      </c>
      <c r="R20" s="29"/>
      <c r="S20" s="33"/>
      <c r="T20" s="60" t="s">
        <v>33</v>
      </c>
      <c r="U20" s="26">
        <v>1203</v>
      </c>
      <c r="V20" s="25"/>
      <c r="W20" s="26">
        <v>82</v>
      </c>
      <c r="X20" s="24">
        <f>SUM(W20/U20)</f>
        <v>0.06816292601828762</v>
      </c>
      <c r="Y20" s="26">
        <v>0</v>
      </c>
      <c r="Z20" s="36"/>
      <c r="AA20" s="29">
        <v>82</v>
      </c>
      <c r="AB20" s="36">
        <f>SUM(AA20/U20)</f>
        <v>0.06816292601828762</v>
      </c>
      <c r="AC20" s="29">
        <v>72</v>
      </c>
      <c r="AD20" s="36">
        <f>SUM(AC20/U20)</f>
        <v>0.059850374064837904</v>
      </c>
      <c r="AE20" s="29">
        <v>669</v>
      </c>
      <c r="AF20" s="36">
        <f t="shared" si="1"/>
        <v>0.5561097256857855</v>
      </c>
      <c r="AG20" s="32">
        <v>274</v>
      </c>
      <c r="AH20" s="32">
        <v>159</v>
      </c>
      <c r="AI20" s="33">
        <f>SUM(AH20/AG20)</f>
        <v>0.5802919708029197</v>
      </c>
    </row>
    <row r="21" spans="2:35" s="12" customFormat="1" ht="11.25">
      <c r="B21" s="23"/>
      <c r="C21" s="88"/>
      <c r="D21" s="60"/>
      <c r="E21" s="14" t="s">
        <v>5</v>
      </c>
      <c r="F21" s="29">
        <v>726</v>
      </c>
      <c r="G21" s="29">
        <v>489</v>
      </c>
      <c r="H21" s="56">
        <f>SUM(G21/F21)</f>
        <v>0.6735537190082644</v>
      </c>
      <c r="I21" s="58"/>
      <c r="J21" s="29"/>
      <c r="K21" s="84"/>
      <c r="L21" s="29"/>
      <c r="M21" s="24"/>
      <c r="N21" s="29"/>
      <c r="O21" s="24"/>
      <c r="P21" s="29"/>
      <c r="Q21" s="24"/>
      <c r="R21" s="29"/>
      <c r="S21" s="33"/>
      <c r="T21" s="60"/>
      <c r="U21" s="26"/>
      <c r="V21" s="25"/>
      <c r="W21" s="26"/>
      <c r="X21" s="36"/>
      <c r="Y21" s="26"/>
      <c r="Z21" s="36"/>
      <c r="AA21" s="29"/>
      <c r="AB21" s="36"/>
      <c r="AC21" s="29"/>
      <c r="AD21" s="36"/>
      <c r="AE21" s="29"/>
      <c r="AF21" s="36"/>
      <c r="AG21" s="32"/>
      <c r="AH21" s="32"/>
      <c r="AI21" s="33"/>
    </row>
    <row r="22" spans="2:35" s="27" customFormat="1" ht="12" thickBot="1">
      <c r="B22" s="42" t="s">
        <v>45</v>
      </c>
      <c r="C22" s="89"/>
      <c r="D22" s="44"/>
      <c r="E22" s="63"/>
      <c r="F22" s="50">
        <f>SUM(F20:F21)</f>
        <v>1293</v>
      </c>
      <c r="G22" s="50">
        <f>SUM(G20:G21)</f>
        <v>862</v>
      </c>
      <c r="H22" s="47">
        <f>SUM(G22/F22)</f>
        <v>0.6666666666666666</v>
      </c>
      <c r="I22" s="54">
        <f>SUM(I20:I21)</f>
        <v>125</v>
      </c>
      <c r="J22" s="50">
        <f>SUM(J20:J21)</f>
        <v>79</v>
      </c>
      <c r="K22" s="85">
        <f>SUM(J22/I22)</f>
        <v>0.632</v>
      </c>
      <c r="L22" s="50">
        <f>SUM(L20:L21)</f>
        <v>38</v>
      </c>
      <c r="M22" s="61">
        <f>SUM(L22/I22)</f>
        <v>0.304</v>
      </c>
      <c r="N22" s="50">
        <f>SUM(N20:N21)</f>
        <v>34</v>
      </c>
      <c r="O22" s="61">
        <f>SUM(N22/I22)</f>
        <v>0.272</v>
      </c>
      <c r="P22" s="50">
        <f>SUM(P20:P21)</f>
        <v>1</v>
      </c>
      <c r="Q22" s="61">
        <f>SUM(P22/I22)</f>
        <v>0.008</v>
      </c>
      <c r="R22" s="50"/>
      <c r="S22" s="47"/>
      <c r="T22" s="44"/>
      <c r="U22" s="45">
        <f>SUM(U20:U21)</f>
        <v>1203</v>
      </c>
      <c r="V22" s="7" t="s">
        <v>47</v>
      </c>
      <c r="W22" s="45">
        <f>SUM(W20:W21)</f>
        <v>82</v>
      </c>
      <c r="X22" s="61">
        <f>SUM(W22/U22)</f>
        <v>0.06816292601828762</v>
      </c>
      <c r="Y22" s="45">
        <f>SUM(Y20:Y21)</f>
        <v>0</v>
      </c>
      <c r="Z22" s="61">
        <f>SUM(Y22/U22)</f>
        <v>0</v>
      </c>
      <c r="AA22" s="45">
        <f>SUM(AA20:AA21)</f>
        <v>82</v>
      </c>
      <c r="AB22" s="61">
        <f>SUM(AA22/U22)</f>
        <v>0.06816292601828762</v>
      </c>
      <c r="AC22" s="45">
        <f>SUM(AC20:AC21)</f>
        <v>72</v>
      </c>
      <c r="AD22" s="61">
        <f>SUM(AC22/U22)</f>
        <v>0.059850374064837904</v>
      </c>
      <c r="AE22" s="45">
        <f>SUM(AE20:AE21)</f>
        <v>669</v>
      </c>
      <c r="AF22" s="61">
        <f t="shared" si="1"/>
        <v>0.5561097256857855</v>
      </c>
      <c r="AG22" s="45">
        <f>SUM(AG20:AG21)</f>
        <v>274</v>
      </c>
      <c r="AH22" s="45">
        <f>SUM(AH20:AH21)</f>
        <v>159</v>
      </c>
      <c r="AI22" s="47">
        <f>SUM(AH22/AG22)</f>
        <v>0.5802919708029197</v>
      </c>
    </row>
    <row r="23" spans="2:35" s="12" customFormat="1" ht="11.25">
      <c r="B23" s="23"/>
      <c r="C23" s="88"/>
      <c r="D23" s="60"/>
      <c r="E23" s="14"/>
      <c r="F23" s="29"/>
      <c r="G23" s="29"/>
      <c r="H23" s="56"/>
      <c r="I23" s="58"/>
      <c r="J23" s="29"/>
      <c r="K23" s="84"/>
      <c r="L23" s="29"/>
      <c r="M23" s="24"/>
      <c r="N23" s="29"/>
      <c r="O23" s="24"/>
      <c r="P23" s="29"/>
      <c r="Q23" s="24"/>
      <c r="R23" s="29"/>
      <c r="S23" s="33"/>
      <c r="T23" s="60"/>
      <c r="U23" s="26"/>
      <c r="V23" s="25"/>
      <c r="W23" s="26"/>
      <c r="X23" s="36"/>
      <c r="Y23" s="26"/>
      <c r="Z23" s="36"/>
      <c r="AA23" s="29"/>
      <c r="AB23" s="36"/>
      <c r="AC23" s="29"/>
      <c r="AD23" s="36"/>
      <c r="AE23" s="29"/>
      <c r="AF23" s="36"/>
      <c r="AG23" s="32"/>
      <c r="AH23" s="32"/>
      <c r="AI23" s="33"/>
    </row>
    <row r="24" spans="2:35" s="12" customFormat="1" ht="11.25">
      <c r="B24" s="23"/>
      <c r="C24" s="88">
        <v>385</v>
      </c>
      <c r="D24" s="60" t="s">
        <v>55</v>
      </c>
      <c r="E24" s="14" t="s">
        <v>5</v>
      </c>
      <c r="F24" s="29">
        <v>650</v>
      </c>
      <c r="G24" s="29">
        <v>396</v>
      </c>
      <c r="H24" s="56">
        <f>SUM(G24/F24)</f>
        <v>0.6092307692307692</v>
      </c>
      <c r="I24" s="58">
        <v>71</v>
      </c>
      <c r="J24" s="29">
        <v>47</v>
      </c>
      <c r="K24" s="84">
        <f>SUM(J24/I24)</f>
        <v>0.6619718309859155</v>
      </c>
      <c r="L24" s="29">
        <v>18</v>
      </c>
      <c r="M24" s="24">
        <f>SUM(L24/I24)</f>
        <v>0.2535211267605634</v>
      </c>
      <c r="N24" s="29">
        <v>15</v>
      </c>
      <c r="O24" s="24">
        <f>SUM(N24/I24)</f>
        <v>0.2112676056338028</v>
      </c>
      <c r="P24" s="29">
        <v>4</v>
      </c>
      <c r="Q24" s="24">
        <f>SUM(P24/I24)</f>
        <v>0.056338028169014086</v>
      </c>
      <c r="R24" s="29"/>
      <c r="S24" s="33"/>
      <c r="T24" s="60" t="s">
        <v>55</v>
      </c>
      <c r="U24" s="26">
        <v>1896</v>
      </c>
      <c r="V24" s="25"/>
      <c r="W24" s="26">
        <v>1615</v>
      </c>
      <c r="X24" s="24">
        <f>SUM(W24/U24)</f>
        <v>0.8517932489451476</v>
      </c>
      <c r="Y24" s="26">
        <v>39</v>
      </c>
      <c r="Z24" s="36">
        <f>SUM(Y24/U24)</f>
        <v>0.020569620253164556</v>
      </c>
      <c r="AA24" s="29">
        <v>275</v>
      </c>
      <c r="AB24" s="36">
        <f>SUM(AA24/U24)</f>
        <v>0.145042194092827</v>
      </c>
      <c r="AC24" s="29">
        <v>60</v>
      </c>
      <c r="AD24" s="36">
        <f>SUM(AC24/U24)</f>
        <v>0.03164556962025317</v>
      </c>
      <c r="AE24" s="29">
        <v>1029</v>
      </c>
      <c r="AF24" s="36">
        <f t="shared" si="1"/>
        <v>0.5427215189873418</v>
      </c>
      <c r="AG24" s="32">
        <v>354</v>
      </c>
      <c r="AH24" s="32">
        <v>11</v>
      </c>
      <c r="AI24" s="33">
        <f>SUM(AH24/AG24)</f>
        <v>0.031073446327683617</v>
      </c>
    </row>
    <row r="25" spans="2:35" s="27" customFormat="1" ht="12" thickBot="1">
      <c r="B25" s="42" t="s">
        <v>45</v>
      </c>
      <c r="C25" s="89"/>
      <c r="D25" s="44"/>
      <c r="E25" s="63"/>
      <c r="F25" s="50">
        <f>SUM(F24)</f>
        <v>650</v>
      </c>
      <c r="G25" s="50">
        <f>SUM(G24)</f>
        <v>396</v>
      </c>
      <c r="H25" s="47">
        <f>SUM(G25/F25)</f>
        <v>0.6092307692307692</v>
      </c>
      <c r="I25" s="54">
        <f>SUM(I24)</f>
        <v>71</v>
      </c>
      <c r="J25" s="50">
        <f>SUM(J24)</f>
        <v>47</v>
      </c>
      <c r="K25" s="85">
        <f>SUM(J25/I25)</f>
        <v>0.6619718309859155</v>
      </c>
      <c r="L25" s="50">
        <f>SUM(L24)</f>
        <v>18</v>
      </c>
      <c r="M25" s="61">
        <f>SUM(L25/I25)</f>
        <v>0.2535211267605634</v>
      </c>
      <c r="N25" s="50">
        <f>SUM(N24)</f>
        <v>15</v>
      </c>
      <c r="O25" s="61">
        <f>SUM(N25/I25)</f>
        <v>0.2112676056338028</v>
      </c>
      <c r="P25" s="50">
        <f>SUM(P24)</f>
        <v>4</v>
      </c>
      <c r="Q25" s="61">
        <f>SUM(P25/I25)</f>
        <v>0.056338028169014086</v>
      </c>
      <c r="R25" s="50"/>
      <c r="S25" s="47"/>
      <c r="T25" s="44"/>
      <c r="U25" s="45">
        <f>SUM(U24)</f>
        <v>1896</v>
      </c>
      <c r="V25" s="7" t="s">
        <v>47</v>
      </c>
      <c r="W25" s="45">
        <f>SUM(W24)</f>
        <v>1615</v>
      </c>
      <c r="X25" s="61">
        <f>SUM(W25/U25)</f>
        <v>0.8517932489451476</v>
      </c>
      <c r="Y25" s="45">
        <f>SUM(Y24)</f>
        <v>39</v>
      </c>
      <c r="Z25" s="61">
        <f>SUM(Y25/U25)</f>
        <v>0.020569620253164556</v>
      </c>
      <c r="AA25" s="50">
        <f>SUM(AA24)</f>
        <v>275</v>
      </c>
      <c r="AB25" s="61">
        <f>SUM(AA25/U25)</f>
        <v>0.145042194092827</v>
      </c>
      <c r="AC25" s="50">
        <f>SUM(AC24)</f>
        <v>60</v>
      </c>
      <c r="AD25" s="61">
        <f>SUM(AC25/U25)</f>
        <v>0.03164556962025317</v>
      </c>
      <c r="AE25" s="50">
        <f>SUM(AE24)</f>
        <v>1029</v>
      </c>
      <c r="AF25" s="61">
        <f t="shared" si="1"/>
        <v>0.5427215189873418</v>
      </c>
      <c r="AG25" s="46">
        <f>SUM(AG24)</f>
        <v>354</v>
      </c>
      <c r="AH25" s="46">
        <f>SUM(AH24)</f>
        <v>11</v>
      </c>
      <c r="AI25" s="47">
        <f>SUM(AH25/AG25)</f>
        <v>0.031073446327683617</v>
      </c>
    </row>
    <row r="26" spans="2:35" s="12" customFormat="1" ht="11.25">
      <c r="B26" s="23"/>
      <c r="C26" s="88"/>
      <c r="D26" s="60"/>
      <c r="E26" s="14"/>
      <c r="F26" s="29"/>
      <c r="G26" s="29"/>
      <c r="H26" s="56"/>
      <c r="I26" s="58"/>
      <c r="J26" s="29"/>
      <c r="K26" s="84"/>
      <c r="L26" s="29"/>
      <c r="M26" s="24"/>
      <c r="N26" s="29"/>
      <c r="O26" s="24"/>
      <c r="P26" s="29"/>
      <c r="Q26" s="24"/>
      <c r="R26" s="29"/>
      <c r="S26" s="33"/>
      <c r="T26" s="60"/>
      <c r="U26" s="26"/>
      <c r="V26" s="25"/>
      <c r="W26" s="26"/>
      <c r="X26" s="36"/>
      <c r="Y26" s="26"/>
      <c r="Z26" s="36"/>
      <c r="AA26" s="29"/>
      <c r="AB26" s="36"/>
      <c r="AC26" s="29"/>
      <c r="AD26" s="36"/>
      <c r="AE26" s="29"/>
      <c r="AF26" s="36"/>
      <c r="AG26" s="32"/>
      <c r="AH26" s="32"/>
      <c r="AI26" s="33"/>
    </row>
    <row r="27" spans="2:35" s="12" customFormat="1" ht="11.25">
      <c r="B27" s="23"/>
      <c r="C27" s="88">
        <v>387</v>
      </c>
      <c r="D27" s="60" t="s">
        <v>34</v>
      </c>
      <c r="E27" s="14" t="s">
        <v>5</v>
      </c>
      <c r="F27" s="29">
        <v>611</v>
      </c>
      <c r="G27" s="29">
        <v>408</v>
      </c>
      <c r="H27" s="56">
        <f>SUM(G27/F27)</f>
        <v>0.6677577741407529</v>
      </c>
      <c r="I27" s="58">
        <v>116</v>
      </c>
      <c r="J27" s="29">
        <v>102</v>
      </c>
      <c r="K27" s="84">
        <f>SUM(J27/I27)</f>
        <v>0.8793103448275862</v>
      </c>
      <c r="L27" s="29">
        <v>67</v>
      </c>
      <c r="M27" s="24">
        <f>SUM(L27/I27)</f>
        <v>0.5775862068965517</v>
      </c>
      <c r="N27" s="29">
        <v>67</v>
      </c>
      <c r="O27" s="24">
        <f>SUM(N27/I27)</f>
        <v>0.5775862068965517</v>
      </c>
      <c r="P27" s="29">
        <v>1</v>
      </c>
      <c r="Q27" s="24">
        <f>SUM(P27/I27)</f>
        <v>0.008620689655172414</v>
      </c>
      <c r="R27" s="29"/>
      <c r="S27" s="33"/>
      <c r="T27" s="60" t="s">
        <v>34</v>
      </c>
      <c r="U27" s="26">
        <v>5237</v>
      </c>
      <c r="V27" s="25"/>
      <c r="W27" s="26">
        <v>3962</v>
      </c>
      <c r="X27" s="24">
        <f>SUM(W27/U27)</f>
        <v>0.7565400038189803</v>
      </c>
      <c r="Y27" s="26">
        <v>323</v>
      </c>
      <c r="Z27" s="36">
        <f>SUM(Y27/U27)</f>
        <v>0.061676532365858315</v>
      </c>
      <c r="AA27" s="29">
        <v>590</v>
      </c>
      <c r="AB27" s="36">
        <f>SUM(AA27/U27)</f>
        <v>0.11265991980141302</v>
      </c>
      <c r="AC27" s="29">
        <v>182</v>
      </c>
      <c r="AD27" s="36">
        <f>SUM(AC27/U27)</f>
        <v>0.03475272102348673</v>
      </c>
      <c r="AE27" s="29">
        <v>2720</v>
      </c>
      <c r="AF27" s="36">
        <f t="shared" si="1"/>
        <v>0.5193813251861753</v>
      </c>
      <c r="AG27" s="32">
        <v>904</v>
      </c>
      <c r="AH27" s="32">
        <v>123</v>
      </c>
      <c r="AI27" s="33">
        <f>SUM(AH27/AG27)</f>
        <v>0.13606194690265486</v>
      </c>
    </row>
    <row r="28" spans="2:35" s="12" customFormat="1" ht="11.25">
      <c r="B28" s="23"/>
      <c r="C28" s="88"/>
      <c r="D28" s="60"/>
      <c r="E28" s="14" t="s">
        <v>28</v>
      </c>
      <c r="F28" s="29">
        <v>611</v>
      </c>
      <c r="G28" s="29">
        <v>407</v>
      </c>
      <c r="H28" s="56">
        <f>SUM(G28/F28)</f>
        <v>0.6661211129296236</v>
      </c>
      <c r="I28" s="58"/>
      <c r="J28" s="29"/>
      <c r="K28" s="84"/>
      <c r="L28" s="29"/>
      <c r="M28" s="24"/>
      <c r="N28" s="29"/>
      <c r="O28" s="24"/>
      <c r="P28" s="29"/>
      <c r="Q28" s="24"/>
      <c r="R28" s="29"/>
      <c r="S28" s="33"/>
      <c r="T28" s="60"/>
      <c r="U28" s="26"/>
      <c r="V28" s="25"/>
      <c r="W28" s="26"/>
      <c r="X28" s="36"/>
      <c r="Y28" s="26"/>
      <c r="Z28" s="36"/>
      <c r="AA28" s="29"/>
      <c r="AB28" s="36"/>
      <c r="AC28" s="29"/>
      <c r="AD28" s="36"/>
      <c r="AE28" s="29"/>
      <c r="AF28" s="36"/>
      <c r="AG28" s="32"/>
      <c r="AH28" s="32"/>
      <c r="AI28" s="33"/>
    </row>
    <row r="29" spans="2:35" s="12" customFormat="1" ht="11.25">
      <c r="B29" s="23"/>
      <c r="C29" s="88">
        <v>388</v>
      </c>
      <c r="D29" s="60"/>
      <c r="E29" s="14" t="s">
        <v>5</v>
      </c>
      <c r="F29" s="29">
        <v>604</v>
      </c>
      <c r="G29" s="29">
        <v>318</v>
      </c>
      <c r="H29" s="56">
        <f>SUM(G29/F29)</f>
        <v>0.5264900662251656</v>
      </c>
      <c r="I29" s="58">
        <v>115</v>
      </c>
      <c r="J29" s="29">
        <v>114</v>
      </c>
      <c r="K29" s="84">
        <f>SUM(J29/I29)</f>
        <v>0.991304347826087</v>
      </c>
      <c r="L29" s="29">
        <v>58</v>
      </c>
      <c r="M29" s="24">
        <f>SUM(L29/I29)</f>
        <v>0.5043478260869565</v>
      </c>
      <c r="N29" s="29">
        <v>58</v>
      </c>
      <c r="O29" s="24">
        <f>SUM(N29/I29)</f>
        <v>0.5043478260869565</v>
      </c>
      <c r="P29" s="29"/>
      <c r="Q29" s="24"/>
      <c r="R29" s="29"/>
      <c r="S29" s="33"/>
      <c r="T29" s="60"/>
      <c r="U29" s="26"/>
      <c r="V29" s="25"/>
      <c r="W29" s="26"/>
      <c r="X29" s="36"/>
      <c r="Y29" s="26"/>
      <c r="Z29" s="36"/>
      <c r="AA29" s="29"/>
      <c r="AB29" s="36"/>
      <c r="AC29" s="29"/>
      <c r="AD29" s="36"/>
      <c r="AE29" s="29"/>
      <c r="AF29" s="36"/>
      <c r="AG29" s="32"/>
      <c r="AH29" s="32"/>
      <c r="AI29" s="33"/>
    </row>
    <row r="30" spans="2:35" s="12" customFormat="1" ht="11.25">
      <c r="B30" s="23"/>
      <c r="C30" s="88"/>
      <c r="D30" s="60"/>
      <c r="E30" s="14" t="s">
        <v>28</v>
      </c>
      <c r="F30" s="29">
        <v>605</v>
      </c>
      <c r="G30" s="29">
        <v>397</v>
      </c>
      <c r="H30" s="56">
        <f>SUM(G30/F30)</f>
        <v>0.656198347107438</v>
      </c>
      <c r="I30" s="58"/>
      <c r="J30" s="29"/>
      <c r="K30" s="84"/>
      <c r="L30" s="29"/>
      <c r="M30" s="24"/>
      <c r="N30" s="29"/>
      <c r="O30" s="24"/>
      <c r="P30" s="29"/>
      <c r="Q30" s="24"/>
      <c r="R30" s="29"/>
      <c r="S30" s="33"/>
      <c r="T30" s="60"/>
      <c r="U30" s="26"/>
      <c r="V30" s="25"/>
      <c r="W30" s="26"/>
      <c r="X30" s="36"/>
      <c r="Y30" s="26"/>
      <c r="Z30" s="36"/>
      <c r="AA30" s="29"/>
      <c r="AB30" s="36"/>
      <c r="AC30" s="29"/>
      <c r="AD30" s="36"/>
      <c r="AE30" s="29"/>
      <c r="AF30" s="36"/>
      <c r="AG30" s="32"/>
      <c r="AH30" s="32"/>
      <c r="AI30" s="33"/>
    </row>
    <row r="31" spans="2:35" s="27" customFormat="1" ht="12" thickBot="1">
      <c r="B31" s="42" t="s">
        <v>45</v>
      </c>
      <c r="C31" s="89"/>
      <c r="D31" s="44"/>
      <c r="E31" s="63"/>
      <c r="F31" s="50">
        <f>SUM(F27:F30)</f>
        <v>2431</v>
      </c>
      <c r="G31" s="50">
        <f>SUM(G27:G30)</f>
        <v>1530</v>
      </c>
      <c r="H31" s="47">
        <f>SUM(G31/F31)</f>
        <v>0.6293706293706294</v>
      </c>
      <c r="I31" s="54">
        <f>SUM(I27:I30)</f>
        <v>231</v>
      </c>
      <c r="J31" s="50">
        <f>SUM(J27:J30)</f>
        <v>216</v>
      </c>
      <c r="K31" s="85">
        <f>SUM(J31/I31)</f>
        <v>0.935064935064935</v>
      </c>
      <c r="L31" s="50">
        <f>SUM(L27:L30)</f>
        <v>125</v>
      </c>
      <c r="M31" s="61">
        <f>SUM(L31/I31)</f>
        <v>0.5411255411255411</v>
      </c>
      <c r="N31" s="50">
        <f>SUM(N27:N30)</f>
        <v>125</v>
      </c>
      <c r="O31" s="61">
        <f>SUM(N31/I31)</f>
        <v>0.5411255411255411</v>
      </c>
      <c r="P31" s="50">
        <f>SUM(P27:P30)</f>
        <v>1</v>
      </c>
      <c r="Q31" s="61">
        <f>SUM(P31/I31)</f>
        <v>0.004329004329004329</v>
      </c>
      <c r="R31" s="50"/>
      <c r="S31" s="47"/>
      <c r="T31" s="44"/>
      <c r="U31" s="50">
        <f>SUM(U27:U30)</f>
        <v>5237</v>
      </c>
      <c r="V31" s="7" t="s">
        <v>47</v>
      </c>
      <c r="W31" s="50">
        <f>SUM(W27:W30)</f>
        <v>3962</v>
      </c>
      <c r="X31" s="61">
        <f>SUM(W31/U31)</f>
        <v>0.7565400038189803</v>
      </c>
      <c r="Y31" s="50">
        <f>SUM(Y27:Y30)</f>
        <v>323</v>
      </c>
      <c r="Z31" s="61">
        <f>SUM(Y31/U31)</f>
        <v>0.061676532365858315</v>
      </c>
      <c r="AA31" s="50">
        <f>SUM(AA27:AA30)</f>
        <v>590</v>
      </c>
      <c r="AB31" s="61">
        <f>SUM(AA31/U31)</f>
        <v>0.11265991980141302</v>
      </c>
      <c r="AC31" s="50">
        <f>SUM(AC27:AC30)</f>
        <v>182</v>
      </c>
      <c r="AD31" s="61">
        <f>SUM(AC31/U31)</f>
        <v>0.03475272102348673</v>
      </c>
      <c r="AE31" s="50">
        <f>SUM(AE27:AE30)</f>
        <v>2720</v>
      </c>
      <c r="AF31" s="61">
        <f>SUM(AE31/U31)</f>
        <v>0.5193813251861753</v>
      </c>
      <c r="AG31" s="50">
        <f>SUM(AG27:AG30)</f>
        <v>904</v>
      </c>
      <c r="AH31" s="50">
        <f>SUM(AH27:AH30)</f>
        <v>123</v>
      </c>
      <c r="AI31" s="47">
        <f>SUM(AH31/AG31)</f>
        <v>0.13606194690265486</v>
      </c>
    </row>
    <row r="32" spans="2:35" s="12" customFormat="1" ht="11.25">
      <c r="B32" s="23"/>
      <c r="C32" s="88"/>
      <c r="D32" s="60"/>
      <c r="E32" s="14"/>
      <c r="F32" s="29"/>
      <c r="G32" s="29"/>
      <c r="H32" s="56"/>
      <c r="I32" s="58"/>
      <c r="J32" s="29"/>
      <c r="K32" s="84"/>
      <c r="L32" s="29"/>
      <c r="M32" s="24"/>
      <c r="N32" s="29"/>
      <c r="O32" s="24"/>
      <c r="P32" s="29"/>
      <c r="Q32" s="24"/>
      <c r="R32" s="29"/>
      <c r="S32" s="33"/>
      <c r="T32" s="60"/>
      <c r="U32" s="26"/>
      <c r="V32" s="25"/>
      <c r="W32" s="26"/>
      <c r="X32" s="36"/>
      <c r="Y32" s="26"/>
      <c r="Z32" s="36"/>
      <c r="AA32" s="29"/>
      <c r="AB32" s="36"/>
      <c r="AC32" s="29"/>
      <c r="AD32" s="36"/>
      <c r="AE32" s="29"/>
      <c r="AF32" s="36"/>
      <c r="AG32" s="32"/>
      <c r="AH32" s="32"/>
      <c r="AI32" s="33"/>
    </row>
    <row r="33" spans="2:35" s="12" customFormat="1" ht="11.25">
      <c r="B33" s="23"/>
      <c r="C33" s="88">
        <v>389</v>
      </c>
      <c r="D33" s="60" t="s">
        <v>35</v>
      </c>
      <c r="E33" s="14" t="s">
        <v>5</v>
      </c>
      <c r="F33" s="29">
        <v>535</v>
      </c>
      <c r="G33" s="29">
        <v>299</v>
      </c>
      <c r="H33" s="56">
        <f>SUM(G33/F33)</f>
        <v>0.5588785046728972</v>
      </c>
      <c r="I33" s="58">
        <v>149</v>
      </c>
      <c r="J33" s="29">
        <v>147</v>
      </c>
      <c r="K33" s="84">
        <f>SUM(J33/I33)</f>
        <v>0.9865771812080537</v>
      </c>
      <c r="L33" s="29">
        <v>69</v>
      </c>
      <c r="M33" s="24">
        <f>SUM(L33/I33)</f>
        <v>0.46308724832214765</v>
      </c>
      <c r="N33" s="29">
        <v>68</v>
      </c>
      <c r="O33" s="24">
        <f>SUM(N33/I33)</f>
        <v>0.4563758389261745</v>
      </c>
      <c r="P33" s="29">
        <v>5</v>
      </c>
      <c r="Q33" s="24">
        <f>SUM(P33/I33)</f>
        <v>0.03355704697986577</v>
      </c>
      <c r="R33" s="29"/>
      <c r="S33" s="33"/>
      <c r="T33" s="60" t="s">
        <v>35</v>
      </c>
      <c r="U33" s="26">
        <v>3368</v>
      </c>
      <c r="V33" s="25"/>
      <c r="W33" s="26">
        <v>2865</v>
      </c>
      <c r="X33" s="24">
        <f>SUM(W33/U33)</f>
        <v>0.8506532066508313</v>
      </c>
      <c r="Y33" s="26">
        <v>1379</v>
      </c>
      <c r="Z33" s="36">
        <f>SUM(Y33/U33)</f>
        <v>0.4094418052256532</v>
      </c>
      <c r="AA33" s="29">
        <v>677</v>
      </c>
      <c r="AB33" s="36">
        <f>SUM(AA33/U33)</f>
        <v>0.20100950118764846</v>
      </c>
      <c r="AC33" s="29">
        <v>272</v>
      </c>
      <c r="AD33" s="36">
        <f>SUM(AC33/U33)</f>
        <v>0.08076009501187649</v>
      </c>
      <c r="AE33" s="29">
        <v>1665</v>
      </c>
      <c r="AF33" s="36">
        <f>SUM(AE33/U33)</f>
        <v>0.4943586698337292</v>
      </c>
      <c r="AG33" s="32">
        <v>532</v>
      </c>
      <c r="AH33" s="32">
        <v>37</v>
      </c>
      <c r="AI33" s="33">
        <f>SUM(AH33/AG33)</f>
        <v>0.06954887218045112</v>
      </c>
    </row>
    <row r="34" spans="2:35" s="12" customFormat="1" ht="11.25">
      <c r="B34" s="23"/>
      <c r="C34" s="88"/>
      <c r="D34" s="60"/>
      <c r="E34" s="14" t="s">
        <v>28</v>
      </c>
      <c r="F34" s="29">
        <v>535</v>
      </c>
      <c r="G34" s="29">
        <v>308</v>
      </c>
      <c r="H34" s="56">
        <f>SUM(G34/F34)</f>
        <v>0.5757009345794393</v>
      </c>
      <c r="I34" s="58"/>
      <c r="J34" s="29"/>
      <c r="K34" s="84"/>
      <c r="L34" s="29"/>
      <c r="M34" s="24"/>
      <c r="N34" s="29"/>
      <c r="O34" s="24"/>
      <c r="P34" s="29">
        <v>2</v>
      </c>
      <c r="Q34" s="24">
        <f>SUM(P34/I33)</f>
        <v>0.013422818791946308</v>
      </c>
      <c r="R34" s="29"/>
      <c r="S34" s="33"/>
      <c r="T34" s="60"/>
      <c r="U34" s="26"/>
      <c r="V34" s="25"/>
      <c r="W34" s="26"/>
      <c r="X34" s="36"/>
      <c r="Y34" s="26"/>
      <c r="Z34" s="36"/>
      <c r="AA34" s="29"/>
      <c r="AB34" s="36"/>
      <c r="AC34" s="29"/>
      <c r="AD34" s="36"/>
      <c r="AE34" s="29"/>
      <c r="AF34" s="36"/>
      <c r="AG34" s="32"/>
      <c r="AH34" s="32"/>
      <c r="AI34" s="33"/>
    </row>
    <row r="35" spans="2:35" s="12" customFormat="1" ht="11.25">
      <c r="B35" s="62"/>
      <c r="C35" s="88"/>
      <c r="D35" s="60"/>
      <c r="E35" s="14" t="s">
        <v>29</v>
      </c>
      <c r="F35" s="29">
        <v>535</v>
      </c>
      <c r="G35" s="29">
        <v>321</v>
      </c>
      <c r="H35" s="56">
        <f>SUM(G35/F35)</f>
        <v>0.6</v>
      </c>
      <c r="I35" s="58"/>
      <c r="J35" s="29"/>
      <c r="K35" s="84"/>
      <c r="L35" s="29"/>
      <c r="M35" s="24"/>
      <c r="N35" s="29"/>
      <c r="O35" s="24"/>
      <c r="P35" s="29">
        <v>3</v>
      </c>
      <c r="Q35" s="24">
        <f>SUM(P35/I33)</f>
        <v>0.020134228187919462</v>
      </c>
      <c r="R35" s="29"/>
      <c r="S35" s="33"/>
      <c r="T35" s="60"/>
      <c r="U35" s="26"/>
      <c r="V35" s="25"/>
      <c r="W35" s="26"/>
      <c r="X35" s="36"/>
      <c r="Y35" s="26"/>
      <c r="Z35" s="36"/>
      <c r="AA35" s="29"/>
      <c r="AB35" s="36"/>
      <c r="AC35" s="29"/>
      <c r="AD35" s="36"/>
      <c r="AE35" s="29"/>
      <c r="AF35" s="36"/>
      <c r="AG35" s="32"/>
      <c r="AH35" s="32"/>
      <c r="AI35" s="33"/>
    </row>
    <row r="36" spans="2:35" s="27" customFormat="1" ht="12" thickBot="1">
      <c r="B36" s="42" t="s">
        <v>45</v>
      </c>
      <c r="C36" s="89"/>
      <c r="D36" s="44"/>
      <c r="E36" s="63"/>
      <c r="F36" s="50">
        <f>SUM(F33:F35)</f>
        <v>1605</v>
      </c>
      <c r="G36" s="50">
        <f>SUM(G33:G35)</f>
        <v>928</v>
      </c>
      <c r="H36" s="47">
        <f>SUM(G36/F36)</f>
        <v>0.5781931464174455</v>
      </c>
      <c r="I36" s="54">
        <f>SUM(I33:I35)</f>
        <v>149</v>
      </c>
      <c r="J36" s="50">
        <f>SUM(J33:J35)</f>
        <v>147</v>
      </c>
      <c r="K36" s="85">
        <f>SUM(J36/I36)</f>
        <v>0.9865771812080537</v>
      </c>
      <c r="L36" s="50">
        <f>SUM(L33:L35)</f>
        <v>69</v>
      </c>
      <c r="M36" s="61">
        <f>SUM(L36/I36)</f>
        <v>0.46308724832214765</v>
      </c>
      <c r="N36" s="50">
        <f>SUM(N33:N35)</f>
        <v>68</v>
      </c>
      <c r="O36" s="61">
        <f>SUM(N36/I36)</f>
        <v>0.4563758389261745</v>
      </c>
      <c r="P36" s="50">
        <f>SUM(P33:P35)</f>
        <v>10</v>
      </c>
      <c r="Q36" s="61">
        <f>SUM(P36/I36)</f>
        <v>0.06711409395973154</v>
      </c>
      <c r="R36" s="50"/>
      <c r="S36" s="47"/>
      <c r="T36" s="44"/>
      <c r="U36" s="50">
        <f>SUM(U33:U35)</f>
        <v>3368</v>
      </c>
      <c r="V36" s="7" t="s">
        <v>47</v>
      </c>
      <c r="W36" s="50">
        <f>SUM(W33:W35)</f>
        <v>2865</v>
      </c>
      <c r="X36" s="61">
        <f>SUM(W36/U36)</f>
        <v>0.8506532066508313</v>
      </c>
      <c r="Y36" s="50">
        <f>SUM(Y33:Y35)</f>
        <v>1379</v>
      </c>
      <c r="Z36" s="61">
        <f>SUM(Y36/U36)</f>
        <v>0.4094418052256532</v>
      </c>
      <c r="AA36" s="50">
        <f>SUM(AA33:AA35)</f>
        <v>677</v>
      </c>
      <c r="AB36" s="61">
        <f>SUM(AA36/U36)</f>
        <v>0.20100950118764846</v>
      </c>
      <c r="AC36" s="50">
        <f>SUM(AC33:AC35)</f>
        <v>272</v>
      </c>
      <c r="AD36" s="61">
        <f>SUM(AC36/U36)</f>
        <v>0.08076009501187649</v>
      </c>
      <c r="AE36" s="50">
        <f>SUM(AE33:AE35)</f>
        <v>1665</v>
      </c>
      <c r="AF36" s="61">
        <f>SUM(AE36/U36)</f>
        <v>0.4943586698337292</v>
      </c>
      <c r="AG36" s="50">
        <f>SUM(AG33:AG35)</f>
        <v>532</v>
      </c>
      <c r="AH36" s="50">
        <f>SUM(AH33:AH35)</f>
        <v>37</v>
      </c>
      <c r="AI36" s="47">
        <f>SUM(AH36/AG36)</f>
        <v>0.06954887218045112</v>
      </c>
    </row>
    <row r="37" spans="2:35" s="12" customFormat="1" ht="11.25">
      <c r="B37" s="23"/>
      <c r="C37" s="88"/>
      <c r="D37" s="60"/>
      <c r="E37" s="14"/>
      <c r="F37" s="29"/>
      <c r="G37" s="29"/>
      <c r="H37" s="56"/>
      <c r="I37" s="58"/>
      <c r="J37" s="29"/>
      <c r="K37" s="84"/>
      <c r="L37" s="29"/>
      <c r="M37" s="24"/>
      <c r="N37" s="29"/>
      <c r="O37" s="24"/>
      <c r="P37" s="29"/>
      <c r="Q37" s="24"/>
      <c r="R37" s="29"/>
      <c r="S37" s="33"/>
      <c r="T37" s="60"/>
      <c r="U37" s="26"/>
      <c r="V37" s="25"/>
      <c r="W37" s="26"/>
      <c r="X37" s="36"/>
      <c r="Y37" s="26"/>
      <c r="Z37" s="36"/>
      <c r="AA37" s="29"/>
      <c r="AB37" s="36"/>
      <c r="AC37" s="29"/>
      <c r="AD37" s="36"/>
      <c r="AE37" s="29"/>
      <c r="AF37" s="36"/>
      <c r="AG37" s="32"/>
      <c r="AH37" s="32"/>
      <c r="AI37" s="33"/>
    </row>
    <row r="38" spans="2:35" s="12" customFormat="1" ht="11.25">
      <c r="B38" s="23"/>
      <c r="C38" s="88">
        <v>390</v>
      </c>
      <c r="D38" s="60" t="s">
        <v>36</v>
      </c>
      <c r="E38" s="14" t="s">
        <v>5</v>
      </c>
      <c r="F38" s="29">
        <v>750</v>
      </c>
      <c r="G38" s="29">
        <v>461</v>
      </c>
      <c r="H38" s="56">
        <f>SUM(G38/F38)</f>
        <v>0.6146666666666667</v>
      </c>
      <c r="I38" s="58">
        <v>70</v>
      </c>
      <c r="J38" s="29">
        <v>54</v>
      </c>
      <c r="K38" s="84">
        <f>SUM(J38/I38)</f>
        <v>0.7714285714285715</v>
      </c>
      <c r="L38" s="29">
        <v>30</v>
      </c>
      <c r="M38" s="24">
        <f>SUM(L38/I38)</f>
        <v>0.42857142857142855</v>
      </c>
      <c r="N38" s="29">
        <v>27</v>
      </c>
      <c r="O38" s="24">
        <f>SUM(N38/I38)</f>
        <v>0.38571428571428573</v>
      </c>
      <c r="P38" s="29">
        <v>2</v>
      </c>
      <c r="Q38" s="24">
        <f>SUM(P38/I38)</f>
        <v>0.02857142857142857</v>
      </c>
      <c r="R38" s="29"/>
      <c r="S38" s="33"/>
      <c r="T38" s="60" t="s">
        <v>36</v>
      </c>
      <c r="U38" s="26">
        <v>1507</v>
      </c>
      <c r="V38" s="25"/>
      <c r="W38" s="26">
        <v>1291</v>
      </c>
      <c r="X38" s="24">
        <f>SUM(W38/U38)</f>
        <v>0.8566688785666888</v>
      </c>
      <c r="Y38" s="26">
        <v>328</v>
      </c>
      <c r="Z38" s="36">
        <f>SUM(Y38/U38)</f>
        <v>0.21765096217650962</v>
      </c>
      <c r="AA38" s="29">
        <v>263</v>
      </c>
      <c r="AB38" s="36">
        <f>SUM(AA38/U38)</f>
        <v>0.1745189117451891</v>
      </c>
      <c r="AC38" s="29">
        <v>78</v>
      </c>
      <c r="AD38" s="36">
        <f>SUM(AC38/U38)</f>
        <v>0.051758460517584606</v>
      </c>
      <c r="AE38" s="29">
        <v>745</v>
      </c>
      <c r="AF38" s="36">
        <f>SUM(AE38/U38)</f>
        <v>0.49435965494359657</v>
      </c>
      <c r="AG38" s="32">
        <v>241</v>
      </c>
      <c r="AH38" s="32">
        <v>6</v>
      </c>
      <c r="AI38" s="33">
        <v>0.024896265560165973</v>
      </c>
    </row>
    <row r="39" spans="2:35" s="27" customFormat="1" ht="12" thickBot="1">
      <c r="B39" s="42" t="s">
        <v>45</v>
      </c>
      <c r="C39" s="89"/>
      <c r="D39" s="44"/>
      <c r="E39" s="63"/>
      <c r="F39" s="50">
        <f>SUM(F38)</f>
        <v>750</v>
      </c>
      <c r="G39" s="50">
        <f>SUM(G38)</f>
        <v>461</v>
      </c>
      <c r="H39" s="47">
        <f>SUM(G39/F39)</f>
        <v>0.6146666666666667</v>
      </c>
      <c r="I39" s="54">
        <f>SUM(I38)</f>
        <v>70</v>
      </c>
      <c r="J39" s="50">
        <f>SUM(J38)</f>
        <v>54</v>
      </c>
      <c r="K39" s="85">
        <f>SUM(J39/I39)</f>
        <v>0.7714285714285715</v>
      </c>
      <c r="L39" s="50">
        <f>SUM(L38)</f>
        <v>30</v>
      </c>
      <c r="M39" s="61">
        <f>SUM(L39/I39)</f>
        <v>0.42857142857142855</v>
      </c>
      <c r="N39" s="50">
        <f>SUM(N38)</f>
        <v>27</v>
      </c>
      <c r="O39" s="61">
        <f>SUM(N39/I39)</f>
        <v>0.38571428571428573</v>
      </c>
      <c r="P39" s="50">
        <f>SUM(P38)</f>
        <v>2</v>
      </c>
      <c r="Q39" s="61">
        <f>SUM(P39/I39)</f>
        <v>0.02857142857142857</v>
      </c>
      <c r="R39" s="50"/>
      <c r="S39" s="47"/>
      <c r="T39" s="44"/>
      <c r="U39" s="50">
        <f>SUM(U38)</f>
        <v>1507</v>
      </c>
      <c r="V39" s="7" t="s">
        <v>47</v>
      </c>
      <c r="W39" s="50">
        <f>SUM(W38)</f>
        <v>1291</v>
      </c>
      <c r="X39" s="61">
        <f>SUM(W39/U39)</f>
        <v>0.8566688785666888</v>
      </c>
      <c r="Y39" s="50">
        <f>SUM(Y38)</f>
        <v>328</v>
      </c>
      <c r="Z39" s="61">
        <f>SUM(Y39/U39)</f>
        <v>0.21765096217650962</v>
      </c>
      <c r="AA39" s="50">
        <f>SUM(AA38)</f>
        <v>263</v>
      </c>
      <c r="AB39" s="61">
        <f>SUM(AA39/U39)</f>
        <v>0.1745189117451891</v>
      </c>
      <c r="AC39" s="50">
        <f>SUM(AC38)</f>
        <v>78</v>
      </c>
      <c r="AD39" s="61">
        <f>SUM(AC39/U39)</f>
        <v>0.051758460517584606</v>
      </c>
      <c r="AE39" s="50">
        <f>SUM(AE38)</f>
        <v>745</v>
      </c>
      <c r="AF39" s="61">
        <f>SUM(AE39/U39)</f>
        <v>0.49435965494359657</v>
      </c>
      <c r="AG39" s="50">
        <f>SUM(AG38)</f>
        <v>241</v>
      </c>
      <c r="AH39" s="50">
        <f>SUM(AH38)</f>
        <v>6</v>
      </c>
      <c r="AI39" s="47">
        <f>SUM(AH39/AG39)</f>
        <v>0.024896265560165973</v>
      </c>
    </row>
    <row r="40" spans="2:35" s="12" customFormat="1" ht="11.25">
      <c r="B40" s="23"/>
      <c r="C40" s="88"/>
      <c r="D40" s="60"/>
      <c r="E40" s="14"/>
      <c r="F40" s="29"/>
      <c r="G40" s="29"/>
      <c r="H40" s="56"/>
      <c r="I40" s="58"/>
      <c r="J40" s="29"/>
      <c r="K40" s="84"/>
      <c r="L40" s="29"/>
      <c r="M40" s="24"/>
      <c r="N40" s="29"/>
      <c r="O40" s="24"/>
      <c r="P40" s="29"/>
      <c r="Q40" s="24"/>
      <c r="R40" s="29"/>
      <c r="S40" s="33"/>
      <c r="T40" s="60"/>
      <c r="U40" s="26"/>
      <c r="V40" s="25"/>
      <c r="W40" s="26"/>
      <c r="X40" s="36"/>
      <c r="Y40" s="26"/>
      <c r="Z40" s="36"/>
      <c r="AA40" s="29"/>
      <c r="AB40" s="36"/>
      <c r="AC40" s="29"/>
      <c r="AD40" s="36"/>
      <c r="AE40" s="29"/>
      <c r="AF40" s="36"/>
      <c r="AG40" s="32"/>
      <c r="AH40" s="32"/>
      <c r="AI40" s="33"/>
    </row>
    <row r="41" spans="2:35" s="12" customFormat="1" ht="11.25">
      <c r="B41" s="23"/>
      <c r="C41" s="88">
        <v>391</v>
      </c>
      <c r="D41" s="60" t="s">
        <v>37</v>
      </c>
      <c r="E41" s="14" t="s">
        <v>5</v>
      </c>
      <c r="F41" s="29">
        <v>504</v>
      </c>
      <c r="G41" s="29">
        <v>266</v>
      </c>
      <c r="H41" s="56">
        <f>SUM(G41/F41)</f>
        <v>0.5277777777777778</v>
      </c>
      <c r="I41" s="58">
        <v>99</v>
      </c>
      <c r="J41" s="29">
        <v>80</v>
      </c>
      <c r="K41" s="84">
        <f>SUM(J41/I41)</f>
        <v>0.8080808080808081</v>
      </c>
      <c r="L41" s="29">
        <v>29</v>
      </c>
      <c r="M41" s="24">
        <f>SUM(L41/I41)</f>
        <v>0.29292929292929293</v>
      </c>
      <c r="N41" s="29">
        <v>25</v>
      </c>
      <c r="O41" s="24">
        <f>SUM(N41/I41)</f>
        <v>0.25252525252525254</v>
      </c>
      <c r="P41" s="29">
        <v>2</v>
      </c>
      <c r="Q41" s="24">
        <f>SUM(P41/I41)</f>
        <v>0.020202020202020204</v>
      </c>
      <c r="R41" s="29"/>
      <c r="S41" s="33"/>
      <c r="T41" s="60" t="s">
        <v>37</v>
      </c>
      <c r="U41" s="26">
        <v>1483</v>
      </c>
      <c r="V41" s="25"/>
      <c r="W41" s="26">
        <v>5</v>
      </c>
      <c r="X41" s="24">
        <f>SUM(W41/U41)</f>
        <v>0.0033715441672285905</v>
      </c>
      <c r="Y41" s="26">
        <v>0</v>
      </c>
      <c r="Z41" s="36">
        <f>SUM(Y41/U41)</f>
        <v>0</v>
      </c>
      <c r="AA41" s="29">
        <v>155</v>
      </c>
      <c r="AB41" s="36">
        <f>SUM(AA41/U41)</f>
        <v>0.10451786918408631</v>
      </c>
      <c r="AC41" s="29">
        <v>66</v>
      </c>
      <c r="AD41" s="36">
        <f>SUM(AC41/U41)</f>
        <v>0.044504383007417395</v>
      </c>
      <c r="AE41" s="29">
        <v>796</v>
      </c>
      <c r="AF41" s="36">
        <f>SUM(AE41/U41)</f>
        <v>0.5367498314227916</v>
      </c>
      <c r="AG41" s="32">
        <v>289</v>
      </c>
      <c r="AH41" s="32">
        <v>98</v>
      </c>
      <c r="AI41" s="33">
        <v>0.3391003460207612</v>
      </c>
    </row>
    <row r="42" spans="2:35" s="12" customFormat="1" ht="11.25">
      <c r="B42" s="23"/>
      <c r="C42" s="88"/>
      <c r="D42" s="60"/>
      <c r="E42" s="14" t="s">
        <v>28</v>
      </c>
      <c r="F42" s="29">
        <v>504</v>
      </c>
      <c r="G42" s="29">
        <v>283</v>
      </c>
      <c r="H42" s="56">
        <f>SUM(G42/F42)</f>
        <v>0.5615079365079365</v>
      </c>
      <c r="I42" s="58"/>
      <c r="J42" s="29"/>
      <c r="K42" s="84"/>
      <c r="L42" s="29"/>
      <c r="M42" s="24"/>
      <c r="N42" s="29"/>
      <c r="O42" s="24"/>
      <c r="P42" s="29">
        <v>2</v>
      </c>
      <c r="Q42" s="24">
        <f>SUM(P42/I41)</f>
        <v>0.020202020202020204</v>
      </c>
      <c r="R42" s="29"/>
      <c r="S42" s="33"/>
      <c r="T42" s="60"/>
      <c r="U42" s="26"/>
      <c r="V42" s="25"/>
      <c r="W42" s="26"/>
      <c r="X42" s="36"/>
      <c r="Y42" s="26"/>
      <c r="Z42" s="36"/>
      <c r="AA42" s="29"/>
      <c r="AB42" s="36"/>
      <c r="AC42" s="29"/>
      <c r="AD42" s="36"/>
      <c r="AE42" s="29"/>
      <c r="AF42" s="36"/>
      <c r="AG42" s="32"/>
      <c r="AH42" s="32"/>
      <c r="AI42" s="33"/>
    </row>
    <row r="43" spans="2:35" s="27" customFormat="1" ht="12" thickBot="1">
      <c r="B43" s="42" t="s">
        <v>45</v>
      </c>
      <c r="C43" s="89"/>
      <c r="D43" s="44"/>
      <c r="E43" s="63"/>
      <c r="F43" s="50">
        <f>SUM(F41:F42)</f>
        <v>1008</v>
      </c>
      <c r="G43" s="50">
        <f>SUM(G41:G42)</f>
        <v>549</v>
      </c>
      <c r="H43" s="47">
        <f>SUM(G43/F43)</f>
        <v>0.5446428571428571</v>
      </c>
      <c r="I43" s="54">
        <f>SUM(I41:I42)</f>
        <v>99</v>
      </c>
      <c r="J43" s="50">
        <f>SUM(J41:J42)</f>
        <v>80</v>
      </c>
      <c r="K43" s="85">
        <f>SUM(J43/I43)</f>
        <v>0.8080808080808081</v>
      </c>
      <c r="L43" s="50">
        <f>SUM(L41:L42)</f>
        <v>29</v>
      </c>
      <c r="M43" s="61">
        <f>SUM(L43/I43)</f>
        <v>0.29292929292929293</v>
      </c>
      <c r="N43" s="50">
        <f>SUM(N41:N42)</f>
        <v>25</v>
      </c>
      <c r="O43" s="61">
        <f>SUM(N43/I43)</f>
        <v>0.25252525252525254</v>
      </c>
      <c r="P43" s="50">
        <f>SUM(P41:P42)</f>
        <v>4</v>
      </c>
      <c r="Q43" s="61">
        <f>SUM(P43/I43)</f>
        <v>0.04040404040404041</v>
      </c>
      <c r="R43" s="50"/>
      <c r="S43" s="47"/>
      <c r="T43" s="44"/>
      <c r="U43" s="50">
        <f>SUM(U41:U42)</f>
        <v>1483</v>
      </c>
      <c r="V43" s="7" t="s">
        <v>47</v>
      </c>
      <c r="W43" s="50">
        <f>SUM(W41:W42)</f>
        <v>5</v>
      </c>
      <c r="X43" s="61">
        <f>SUM(W43/U43)</f>
        <v>0.0033715441672285905</v>
      </c>
      <c r="Y43" s="50">
        <f>SUM(Y41:Y42)</f>
        <v>0</v>
      </c>
      <c r="Z43" s="61">
        <f>SUM(Y43/U43)</f>
        <v>0</v>
      </c>
      <c r="AA43" s="50">
        <f>SUM(AA41:AA42)</f>
        <v>155</v>
      </c>
      <c r="AB43" s="61">
        <f>SUM(AA43/U43)</f>
        <v>0.10451786918408631</v>
      </c>
      <c r="AC43" s="50">
        <f>SUM(AC41:AC42)</f>
        <v>66</v>
      </c>
      <c r="AD43" s="61">
        <f>SUM(AC43/U43)</f>
        <v>0.044504383007417395</v>
      </c>
      <c r="AE43" s="50">
        <f>SUM(AE41:AE42)</f>
        <v>796</v>
      </c>
      <c r="AF43" s="61">
        <f>SUM(AE43/U43)</f>
        <v>0.5367498314227916</v>
      </c>
      <c r="AG43" s="50">
        <f>SUM(AG41:AG42)</f>
        <v>289</v>
      </c>
      <c r="AH43" s="50">
        <f>SUM(AH41:AH42)</f>
        <v>98</v>
      </c>
      <c r="AI43" s="47">
        <f>SUM(AH43/AG43)</f>
        <v>0.3391003460207612</v>
      </c>
    </row>
    <row r="44" spans="2:35" s="12" customFormat="1" ht="11.25">
      <c r="B44" s="23"/>
      <c r="C44" s="88"/>
      <c r="D44" s="60"/>
      <c r="E44" s="14"/>
      <c r="F44" s="29"/>
      <c r="G44" s="29"/>
      <c r="H44" s="56"/>
      <c r="I44" s="58"/>
      <c r="J44" s="29"/>
      <c r="K44" s="84"/>
      <c r="L44" s="29"/>
      <c r="M44" s="24"/>
      <c r="N44" s="29"/>
      <c r="O44" s="24"/>
      <c r="P44" s="29"/>
      <c r="Q44" s="24"/>
      <c r="R44" s="29"/>
      <c r="S44" s="33"/>
      <c r="T44" s="60"/>
      <c r="U44" s="26"/>
      <c r="V44" s="25"/>
      <c r="W44" s="26"/>
      <c r="X44" s="36"/>
      <c r="Y44" s="26"/>
      <c r="Z44" s="36"/>
      <c r="AA44" s="29"/>
      <c r="AB44" s="36"/>
      <c r="AC44" s="29"/>
      <c r="AD44" s="36"/>
      <c r="AE44" s="29"/>
      <c r="AF44" s="36"/>
      <c r="AG44" s="32"/>
      <c r="AH44" s="32"/>
      <c r="AI44" s="33"/>
    </row>
    <row r="45" spans="2:35" s="12" customFormat="1" ht="11.25">
      <c r="B45" s="23"/>
      <c r="C45" s="88">
        <v>392</v>
      </c>
      <c r="D45" s="60" t="s">
        <v>38</v>
      </c>
      <c r="E45" s="14" t="s">
        <v>5</v>
      </c>
      <c r="F45" s="29">
        <v>662</v>
      </c>
      <c r="G45" s="29">
        <v>419</v>
      </c>
      <c r="H45" s="56">
        <f>SUM(G45/F45)</f>
        <v>0.6329305135951662</v>
      </c>
      <c r="I45" s="58">
        <v>64</v>
      </c>
      <c r="J45" s="29">
        <v>64</v>
      </c>
      <c r="K45" s="84">
        <f>SUM(J45/I45)</f>
        <v>1</v>
      </c>
      <c r="L45" s="29">
        <v>19</v>
      </c>
      <c r="M45" s="24">
        <f>SUM(L45/I45)</f>
        <v>0.296875</v>
      </c>
      <c r="N45" s="29">
        <v>14</v>
      </c>
      <c r="O45" s="24">
        <f>SUM(N45/I45)</f>
        <v>0.21875</v>
      </c>
      <c r="P45" s="29">
        <v>3</v>
      </c>
      <c r="Q45" s="24">
        <f>SUM(P45/I45)</f>
        <v>0.046875</v>
      </c>
      <c r="R45" s="29"/>
      <c r="S45" s="33"/>
      <c r="T45" s="60" t="s">
        <v>38</v>
      </c>
      <c r="U45" s="26">
        <v>1180</v>
      </c>
      <c r="V45" s="25"/>
      <c r="W45" s="26">
        <v>896</v>
      </c>
      <c r="X45" s="24">
        <f>SUM(W45/U45)</f>
        <v>0.7593220338983051</v>
      </c>
      <c r="Y45" s="26">
        <v>88</v>
      </c>
      <c r="Z45" s="36">
        <f>SUM(Y45/U45)</f>
        <v>0.07457627118644068</v>
      </c>
      <c r="AA45" s="29">
        <v>224</v>
      </c>
      <c r="AB45" s="36">
        <f>SUM(AA45/U45)</f>
        <v>0.18983050847457628</v>
      </c>
      <c r="AC45" s="29">
        <v>42</v>
      </c>
      <c r="AD45" s="36">
        <f>SUM(AC45/U45)</f>
        <v>0.03559322033898305</v>
      </c>
      <c r="AE45" s="29">
        <v>698</v>
      </c>
      <c r="AF45" s="36">
        <f>SUM(AE45/U45)</f>
        <v>0.5915254237288136</v>
      </c>
      <c r="AG45" s="32">
        <v>257</v>
      </c>
      <c r="AH45" s="32">
        <v>32</v>
      </c>
      <c r="AI45" s="33">
        <f>SUM(AH45/AG45)</f>
        <v>0.1245136186770428</v>
      </c>
    </row>
    <row r="46" spans="2:35" s="27" customFormat="1" ht="12" thickBot="1">
      <c r="B46" s="42" t="s">
        <v>45</v>
      </c>
      <c r="C46" s="89"/>
      <c r="D46" s="44"/>
      <c r="E46" s="63"/>
      <c r="F46" s="50">
        <f>SUM(F45)</f>
        <v>662</v>
      </c>
      <c r="G46" s="50">
        <f>SUM(G45)</f>
        <v>419</v>
      </c>
      <c r="H46" s="47">
        <f>SUM(G46/F46)</f>
        <v>0.6329305135951662</v>
      </c>
      <c r="I46" s="54">
        <f>SUM(I45)</f>
        <v>64</v>
      </c>
      <c r="J46" s="50">
        <f>SUM(J45)</f>
        <v>64</v>
      </c>
      <c r="K46" s="85">
        <f>SUM(J46/I46)</f>
        <v>1</v>
      </c>
      <c r="L46" s="50">
        <f>SUM(L45)</f>
        <v>19</v>
      </c>
      <c r="M46" s="61">
        <f>SUM(L46/I46)</f>
        <v>0.296875</v>
      </c>
      <c r="N46" s="50">
        <f>SUM(N45)</f>
        <v>14</v>
      </c>
      <c r="O46" s="61">
        <f>SUM(N46/I46)</f>
        <v>0.21875</v>
      </c>
      <c r="P46" s="50">
        <f>SUM(P45)</f>
        <v>3</v>
      </c>
      <c r="Q46" s="61">
        <f>SUM(P46/I46)</f>
        <v>0.046875</v>
      </c>
      <c r="R46" s="50"/>
      <c r="S46" s="47"/>
      <c r="T46" s="44"/>
      <c r="U46" s="50">
        <f>SUM(U45)</f>
        <v>1180</v>
      </c>
      <c r="V46" s="7" t="s">
        <v>47</v>
      </c>
      <c r="W46" s="50">
        <f>SUM(W45)</f>
        <v>896</v>
      </c>
      <c r="X46" s="61">
        <f>SUM(W46/U46)</f>
        <v>0.7593220338983051</v>
      </c>
      <c r="Y46" s="50">
        <f>SUM(Y45)</f>
        <v>88</v>
      </c>
      <c r="Z46" s="61">
        <f>SUM(Y46/U46)</f>
        <v>0.07457627118644068</v>
      </c>
      <c r="AA46" s="50">
        <f>SUM(AA45)</f>
        <v>224</v>
      </c>
      <c r="AB46" s="61">
        <f>SUM(AA46/U46)</f>
        <v>0.18983050847457628</v>
      </c>
      <c r="AC46" s="50">
        <f>SUM(AC45)</f>
        <v>42</v>
      </c>
      <c r="AD46" s="61">
        <f>SUM(AC46/U46)</f>
        <v>0.03559322033898305</v>
      </c>
      <c r="AE46" s="50">
        <f>SUM(AE45)</f>
        <v>698</v>
      </c>
      <c r="AF46" s="61">
        <f>SUM(AE46/U46)</f>
        <v>0.5915254237288136</v>
      </c>
      <c r="AG46" s="50">
        <f>SUM(AG45)</f>
        <v>257</v>
      </c>
      <c r="AH46" s="50">
        <f>SUM(AH45)</f>
        <v>32</v>
      </c>
      <c r="AI46" s="47">
        <f>SUM(AH46/AG46)</f>
        <v>0.1245136186770428</v>
      </c>
    </row>
    <row r="47" spans="2:35" s="12" customFormat="1" ht="11.25">
      <c r="B47" s="23"/>
      <c r="C47" s="88"/>
      <c r="D47" s="60"/>
      <c r="E47" s="14"/>
      <c r="F47" s="29"/>
      <c r="G47" s="29"/>
      <c r="H47" s="56"/>
      <c r="I47" s="58"/>
      <c r="J47" s="29"/>
      <c r="K47" s="84"/>
      <c r="L47" s="29"/>
      <c r="M47" s="24"/>
      <c r="N47" s="29"/>
      <c r="O47" s="24"/>
      <c r="P47" s="29"/>
      <c r="Q47" s="24"/>
      <c r="R47" s="29"/>
      <c r="S47" s="33"/>
      <c r="T47" s="60"/>
      <c r="U47" s="26"/>
      <c r="V47" s="25"/>
      <c r="W47" s="26"/>
      <c r="X47" s="36"/>
      <c r="Y47" s="26"/>
      <c r="Z47" s="36"/>
      <c r="AA47" s="29"/>
      <c r="AB47" s="36"/>
      <c r="AC47" s="29"/>
      <c r="AD47" s="36"/>
      <c r="AE47" s="29"/>
      <c r="AF47" s="36"/>
      <c r="AG47" s="32"/>
      <c r="AH47" s="32"/>
      <c r="AI47" s="33"/>
    </row>
    <row r="48" spans="2:35" s="12" customFormat="1" ht="11.25">
      <c r="B48" s="23"/>
      <c r="C48" s="88">
        <v>393</v>
      </c>
      <c r="D48" s="60" t="s">
        <v>39</v>
      </c>
      <c r="E48" s="14" t="s">
        <v>5</v>
      </c>
      <c r="F48" s="29">
        <v>734</v>
      </c>
      <c r="G48" s="29">
        <v>368</v>
      </c>
      <c r="H48" s="56">
        <f>SUM(G48/F48)</f>
        <v>0.5013623978201635</v>
      </c>
      <c r="I48" s="58">
        <v>136</v>
      </c>
      <c r="J48" s="29">
        <v>132</v>
      </c>
      <c r="K48" s="84">
        <f>SUM(J48/I48)</f>
        <v>0.9705882352941176</v>
      </c>
      <c r="L48" s="29">
        <v>41</v>
      </c>
      <c r="M48" s="24">
        <f>SUM(L48/I48)</f>
        <v>0.3014705882352941</v>
      </c>
      <c r="N48" s="29">
        <v>32</v>
      </c>
      <c r="O48" s="24">
        <f>SUM(N48/I48)</f>
        <v>0.23529411764705882</v>
      </c>
      <c r="P48" s="29">
        <v>3</v>
      </c>
      <c r="Q48" s="24">
        <f>SUM(P48/I48)</f>
        <v>0.022058823529411766</v>
      </c>
      <c r="R48" s="29"/>
      <c r="S48" s="33"/>
      <c r="T48" s="60" t="s">
        <v>39</v>
      </c>
      <c r="U48" s="26">
        <v>2685</v>
      </c>
      <c r="V48" s="25"/>
      <c r="W48" s="26">
        <v>2243</v>
      </c>
      <c r="X48" s="24">
        <f>SUM(W48/U48)</f>
        <v>0.8353817504655493</v>
      </c>
      <c r="Y48" s="26">
        <v>520</v>
      </c>
      <c r="Z48" s="36">
        <f>SUM(Y48/U48)</f>
        <v>0.19366852886405958</v>
      </c>
      <c r="AA48" s="29">
        <v>605</v>
      </c>
      <c r="AB48" s="36">
        <f>SUM(AA48/U48)</f>
        <v>0.22532588454376165</v>
      </c>
      <c r="AC48" s="29">
        <v>401</v>
      </c>
      <c r="AD48" s="36">
        <f>SUM(AC48/U48)</f>
        <v>0.14934823091247673</v>
      </c>
      <c r="AE48" s="29">
        <v>1393</v>
      </c>
      <c r="AF48" s="36">
        <f>SUM(AE48/U48)</f>
        <v>0.5188081936685288</v>
      </c>
      <c r="AG48" s="32">
        <v>450</v>
      </c>
      <c r="AH48" s="32">
        <v>12</v>
      </c>
      <c r="AI48" s="33">
        <f>SUM(AH48/AG48)</f>
        <v>0.02666666666666667</v>
      </c>
    </row>
    <row r="49" spans="2:35" s="12" customFormat="1" ht="11.25">
      <c r="B49" s="23"/>
      <c r="C49" s="88"/>
      <c r="D49" s="60"/>
      <c r="E49" s="14" t="s">
        <v>28</v>
      </c>
      <c r="F49" s="29">
        <v>735</v>
      </c>
      <c r="G49" s="29">
        <v>393</v>
      </c>
      <c r="H49" s="56">
        <f>SUM(G49/F49)</f>
        <v>0.5346938775510204</v>
      </c>
      <c r="I49" s="58"/>
      <c r="J49" s="29"/>
      <c r="K49" s="84"/>
      <c r="L49" s="29"/>
      <c r="M49" s="24"/>
      <c r="N49" s="29"/>
      <c r="O49" s="24"/>
      <c r="P49" s="29"/>
      <c r="Q49" s="24"/>
      <c r="R49" s="29"/>
      <c r="S49" s="33"/>
      <c r="T49" s="60"/>
      <c r="U49" s="26"/>
      <c r="V49" s="25"/>
      <c r="W49" s="26"/>
      <c r="X49" s="36"/>
      <c r="Y49" s="26"/>
      <c r="Z49" s="36"/>
      <c r="AA49" s="29"/>
      <c r="AB49" s="36"/>
      <c r="AC49" s="29"/>
      <c r="AD49" s="36"/>
      <c r="AE49" s="29"/>
      <c r="AF49" s="36"/>
      <c r="AG49" s="32"/>
      <c r="AH49" s="32"/>
      <c r="AI49" s="33"/>
    </row>
    <row r="50" spans="2:35" s="27" customFormat="1" ht="12" thickBot="1">
      <c r="B50" s="42" t="s">
        <v>45</v>
      </c>
      <c r="C50" s="89"/>
      <c r="D50" s="44"/>
      <c r="E50" s="63"/>
      <c r="F50" s="50">
        <f>SUM(F48:F49)</f>
        <v>1469</v>
      </c>
      <c r="G50" s="50">
        <f>SUM(G48:G49)</f>
        <v>761</v>
      </c>
      <c r="H50" s="47">
        <f>SUM(G50/F50)</f>
        <v>0.5180394826412525</v>
      </c>
      <c r="I50" s="54">
        <f aca="true" t="shared" si="2" ref="I50:P50">SUM(I48:I49)</f>
        <v>136</v>
      </c>
      <c r="J50" s="50">
        <f t="shared" si="2"/>
        <v>132</v>
      </c>
      <c r="K50" s="85">
        <f>SUM(J50/I50)</f>
        <v>0.9705882352941176</v>
      </c>
      <c r="L50" s="50">
        <f t="shared" si="2"/>
        <v>41</v>
      </c>
      <c r="M50" s="61">
        <f>SUM(L50/I50)</f>
        <v>0.3014705882352941</v>
      </c>
      <c r="N50" s="50">
        <f t="shared" si="2"/>
        <v>32</v>
      </c>
      <c r="O50" s="61">
        <f>SUM(N50/I50)</f>
        <v>0.23529411764705882</v>
      </c>
      <c r="P50" s="50">
        <f t="shared" si="2"/>
        <v>3</v>
      </c>
      <c r="Q50" s="61">
        <f>SUM(P50/I50)</f>
        <v>0.022058823529411766</v>
      </c>
      <c r="R50" s="50"/>
      <c r="S50" s="47"/>
      <c r="T50" s="44"/>
      <c r="U50" s="50">
        <f>SUM(U48:U49)</f>
        <v>2685</v>
      </c>
      <c r="V50" s="7" t="s">
        <v>47</v>
      </c>
      <c r="W50" s="50">
        <f>SUM(W48:W49)</f>
        <v>2243</v>
      </c>
      <c r="X50" s="61">
        <f>SUM(W50/U50)</f>
        <v>0.8353817504655493</v>
      </c>
      <c r="Y50" s="50">
        <f>SUM(Y48:Y49)</f>
        <v>520</v>
      </c>
      <c r="Z50" s="61">
        <f>SUM(Y50/U50)</f>
        <v>0.19366852886405958</v>
      </c>
      <c r="AA50" s="50">
        <f>SUM(AA48:AA49)</f>
        <v>605</v>
      </c>
      <c r="AB50" s="61">
        <f>SUM(AA50/U50)</f>
        <v>0.22532588454376165</v>
      </c>
      <c r="AC50" s="50">
        <f>SUM(AC48:AC49)</f>
        <v>401</v>
      </c>
      <c r="AD50" s="61">
        <f>SUM(AC50/U50)</f>
        <v>0.14934823091247673</v>
      </c>
      <c r="AE50" s="50">
        <f>SUM(AE48:AE49)</f>
        <v>1393</v>
      </c>
      <c r="AF50" s="61">
        <f>SUM(AE50/U50)</f>
        <v>0.5188081936685288</v>
      </c>
      <c r="AG50" s="50">
        <f>SUM(AG48:AG49)</f>
        <v>450</v>
      </c>
      <c r="AH50" s="50">
        <f>SUM(AH48:AH49)</f>
        <v>12</v>
      </c>
      <c r="AI50" s="47">
        <f>SUM(AH50/AG50)</f>
        <v>0.02666666666666667</v>
      </c>
    </row>
    <row r="51" spans="2:35" s="12" customFormat="1" ht="11.25">
      <c r="B51" s="23"/>
      <c r="C51" s="88"/>
      <c r="D51" s="60"/>
      <c r="E51" s="14"/>
      <c r="F51" s="29"/>
      <c r="G51" s="29"/>
      <c r="H51" s="56"/>
      <c r="I51" s="58"/>
      <c r="J51" s="29"/>
      <c r="K51" s="84"/>
      <c r="L51" s="29"/>
      <c r="M51" s="24"/>
      <c r="N51" s="29"/>
      <c r="O51" s="24"/>
      <c r="P51" s="29"/>
      <c r="Q51" s="24"/>
      <c r="R51" s="29"/>
      <c r="S51" s="33"/>
      <c r="T51" s="60"/>
      <c r="U51" s="26"/>
      <c r="V51" s="25"/>
      <c r="W51" s="26"/>
      <c r="X51" s="36"/>
      <c r="Y51" s="26"/>
      <c r="Z51" s="36"/>
      <c r="AA51" s="29"/>
      <c r="AB51" s="36"/>
      <c r="AC51" s="29"/>
      <c r="AD51" s="36"/>
      <c r="AE51" s="29"/>
      <c r="AF51" s="36"/>
      <c r="AG51" s="32"/>
      <c r="AH51" s="32"/>
      <c r="AI51" s="33"/>
    </row>
    <row r="52" spans="2:35" s="12" customFormat="1" ht="11.25">
      <c r="B52" s="23"/>
      <c r="C52" s="88">
        <v>394</v>
      </c>
      <c r="D52" s="60" t="s">
        <v>40</v>
      </c>
      <c r="E52" s="14" t="s">
        <v>5</v>
      </c>
      <c r="F52" s="29">
        <v>588</v>
      </c>
      <c r="G52" s="29">
        <v>316</v>
      </c>
      <c r="H52" s="56">
        <f>SUM(G52/F52)</f>
        <v>0.5374149659863946</v>
      </c>
      <c r="I52" s="58">
        <v>114</v>
      </c>
      <c r="J52" s="29">
        <v>90</v>
      </c>
      <c r="K52" s="84">
        <f>SUM(J52/I52)</f>
        <v>0.7894736842105263</v>
      </c>
      <c r="L52" s="29">
        <v>28</v>
      </c>
      <c r="M52" s="24">
        <f>SUM(L52/I52)</f>
        <v>0.24561403508771928</v>
      </c>
      <c r="N52" s="29">
        <v>28</v>
      </c>
      <c r="O52" s="24">
        <f>SUM(N52/I52)</f>
        <v>0.24561403508771928</v>
      </c>
      <c r="P52" s="29"/>
      <c r="Q52" s="24"/>
      <c r="R52" s="29">
        <v>3</v>
      </c>
      <c r="S52" s="56">
        <f>SUM(R52/I52)</f>
        <v>0.02631578947368421</v>
      </c>
      <c r="T52" s="60" t="s">
        <v>40</v>
      </c>
      <c r="U52" s="26">
        <v>2216</v>
      </c>
      <c r="V52" s="25"/>
      <c r="W52" s="26">
        <v>1875</v>
      </c>
      <c r="X52" s="24">
        <f>SUM(W52/U52)</f>
        <v>0.8461191335740073</v>
      </c>
      <c r="Y52" s="26">
        <v>347</v>
      </c>
      <c r="Z52" s="36">
        <f>SUM(Y52/U52)</f>
        <v>0.1565884476534296</v>
      </c>
      <c r="AA52" s="29">
        <v>371</v>
      </c>
      <c r="AB52" s="36">
        <f>SUM(AA52/U52)</f>
        <v>0.1674187725631769</v>
      </c>
      <c r="AC52" s="29">
        <v>124</v>
      </c>
      <c r="AD52" s="36">
        <f>SUM(AC52/U52)</f>
        <v>0.05595667870036101</v>
      </c>
      <c r="AE52" s="29">
        <v>1127</v>
      </c>
      <c r="AF52" s="36">
        <f>SUM(AE52/U52)</f>
        <v>0.5085740072202166</v>
      </c>
      <c r="AG52" s="32">
        <v>379</v>
      </c>
      <c r="AH52" s="32">
        <v>38</v>
      </c>
      <c r="AI52" s="33">
        <f>SUM(AH52/AG52)</f>
        <v>0.10026385224274406</v>
      </c>
    </row>
    <row r="53" spans="2:35" s="12" customFormat="1" ht="11.25">
      <c r="B53" s="23"/>
      <c r="C53" s="88"/>
      <c r="D53" s="60"/>
      <c r="E53" s="14" t="s">
        <v>28</v>
      </c>
      <c r="F53" s="29">
        <v>588</v>
      </c>
      <c r="G53" s="29">
        <v>335</v>
      </c>
      <c r="H53" s="56">
        <f>SUM(G53/F53)</f>
        <v>0.5697278911564626</v>
      </c>
      <c r="I53" s="58"/>
      <c r="J53" s="29"/>
      <c r="K53" s="84"/>
      <c r="L53" s="29"/>
      <c r="M53" s="24"/>
      <c r="N53" s="29"/>
      <c r="O53" s="24"/>
      <c r="P53" s="29">
        <v>4</v>
      </c>
      <c r="Q53" s="24">
        <f>SUM(P53/I52)</f>
        <v>0.03508771929824561</v>
      </c>
      <c r="R53" s="29"/>
      <c r="S53" s="33"/>
      <c r="T53" s="60"/>
      <c r="U53" s="26"/>
      <c r="V53" s="25"/>
      <c r="W53" s="26"/>
      <c r="X53" s="36"/>
      <c r="Y53" s="26"/>
      <c r="Z53" s="36"/>
      <c r="AA53" s="29"/>
      <c r="AB53" s="36"/>
      <c r="AC53" s="29"/>
      <c r="AD53" s="36"/>
      <c r="AE53" s="29"/>
      <c r="AF53" s="36"/>
      <c r="AG53" s="32"/>
      <c r="AH53" s="32"/>
      <c r="AI53" s="33"/>
    </row>
    <row r="54" spans="2:35" s="27" customFormat="1" ht="12" thickBot="1">
      <c r="B54" s="42" t="s">
        <v>45</v>
      </c>
      <c r="C54" s="89"/>
      <c r="D54" s="44"/>
      <c r="E54" s="63"/>
      <c r="F54" s="50">
        <f>SUM(F52:F53)</f>
        <v>1176</v>
      </c>
      <c r="G54" s="50">
        <f>SUM(G52:G53)</f>
        <v>651</v>
      </c>
      <c r="H54" s="47">
        <f>SUM(G54/F54)</f>
        <v>0.5535714285714286</v>
      </c>
      <c r="I54" s="54">
        <f>SUM(I52:I53)</f>
        <v>114</v>
      </c>
      <c r="J54" s="50">
        <f>SUM(J52:J53)</f>
        <v>90</v>
      </c>
      <c r="K54" s="85">
        <f>SUM(J54/I54)</f>
        <v>0.7894736842105263</v>
      </c>
      <c r="L54" s="50">
        <f>SUM(L52:L53)</f>
        <v>28</v>
      </c>
      <c r="M54" s="61">
        <f>SUM(L54/I54)</f>
        <v>0.24561403508771928</v>
      </c>
      <c r="N54" s="50">
        <f>SUM(N52:N53)</f>
        <v>28</v>
      </c>
      <c r="O54" s="61">
        <f>SUM(N54/I54)</f>
        <v>0.24561403508771928</v>
      </c>
      <c r="P54" s="50">
        <f>SUM(P52:P53)</f>
        <v>4</v>
      </c>
      <c r="Q54" s="61">
        <f>SUM(P54/I54)</f>
        <v>0.03508771929824561</v>
      </c>
      <c r="R54" s="50">
        <f>SUM(R52:R53)</f>
        <v>3</v>
      </c>
      <c r="S54" s="47">
        <f>SUM(R54/I54)</f>
        <v>0.02631578947368421</v>
      </c>
      <c r="T54" s="44"/>
      <c r="U54" s="50">
        <f>SUM(U52:U53)</f>
        <v>2216</v>
      </c>
      <c r="V54" s="7" t="s">
        <v>47</v>
      </c>
      <c r="W54" s="50">
        <f>SUM(W52:W53)</f>
        <v>1875</v>
      </c>
      <c r="X54" s="61">
        <f>SUM(W54/U54)</f>
        <v>0.8461191335740073</v>
      </c>
      <c r="Y54" s="50">
        <f>SUM(Y52:Y53)</f>
        <v>347</v>
      </c>
      <c r="Z54" s="61">
        <f>SUM(Y54/U54)</f>
        <v>0.1565884476534296</v>
      </c>
      <c r="AA54" s="50">
        <f>SUM(AA52:AA53)</f>
        <v>371</v>
      </c>
      <c r="AB54" s="61">
        <f>SUM(AA54/U54)</f>
        <v>0.1674187725631769</v>
      </c>
      <c r="AC54" s="50">
        <f>SUM(AC52:AC53)</f>
        <v>124</v>
      </c>
      <c r="AD54" s="61">
        <f>SUM(AC54/U54)</f>
        <v>0.05595667870036101</v>
      </c>
      <c r="AE54" s="50">
        <f>SUM(AE52:AE53)</f>
        <v>1127</v>
      </c>
      <c r="AF54" s="61">
        <f>SUM(AE54/U54)</f>
        <v>0.5085740072202166</v>
      </c>
      <c r="AG54" s="50">
        <f>SUM(AG52:AG53)</f>
        <v>379</v>
      </c>
      <c r="AH54" s="50">
        <f>SUM(AH52:AH53)</f>
        <v>38</v>
      </c>
      <c r="AI54" s="47">
        <f>SUM(AH54/AG54)</f>
        <v>0.10026385224274406</v>
      </c>
    </row>
    <row r="55" spans="2:35" s="12" customFormat="1" ht="11.25">
      <c r="B55" s="62"/>
      <c r="C55" s="91"/>
      <c r="D55" s="69"/>
      <c r="E55" s="64"/>
      <c r="F55" s="65"/>
      <c r="G55" s="65"/>
      <c r="H55" s="66"/>
      <c r="I55" s="67"/>
      <c r="J55" s="65"/>
      <c r="K55" s="86"/>
      <c r="L55" s="65"/>
      <c r="M55" s="68"/>
      <c r="N55" s="65"/>
      <c r="O55" s="68"/>
      <c r="P55" s="65"/>
      <c r="Q55" s="68"/>
      <c r="R55" s="65"/>
      <c r="S55" s="72"/>
      <c r="T55" s="69"/>
      <c r="U55" s="70"/>
      <c r="V55" s="78"/>
      <c r="W55" s="70"/>
      <c r="X55" s="79"/>
      <c r="Y55" s="70"/>
      <c r="Z55" s="79"/>
      <c r="AA55" s="65"/>
      <c r="AB55" s="79"/>
      <c r="AC55" s="65"/>
      <c r="AD55" s="79"/>
      <c r="AE55" s="65"/>
      <c r="AF55" s="79"/>
      <c r="AG55" s="71"/>
      <c r="AH55" s="71"/>
      <c r="AI55" s="72"/>
    </row>
    <row r="56" spans="2:35" s="12" customFormat="1" ht="11.25">
      <c r="B56" s="23"/>
      <c r="C56" s="88">
        <v>395</v>
      </c>
      <c r="D56" s="60" t="s">
        <v>41</v>
      </c>
      <c r="E56" s="14" t="s">
        <v>5</v>
      </c>
      <c r="F56" s="29">
        <v>450</v>
      </c>
      <c r="G56" s="29">
        <v>279</v>
      </c>
      <c r="H56" s="56">
        <f>SUM(G56/F56)</f>
        <v>0.62</v>
      </c>
      <c r="I56" s="58">
        <v>63</v>
      </c>
      <c r="J56" s="29">
        <v>59</v>
      </c>
      <c r="K56" s="84">
        <f>SUM(J56/I56)</f>
        <v>0.9365079365079365</v>
      </c>
      <c r="L56" s="29">
        <v>23</v>
      </c>
      <c r="M56" s="24">
        <f>SUM(L56/I56)</f>
        <v>0.36507936507936506</v>
      </c>
      <c r="N56" s="29">
        <v>23</v>
      </c>
      <c r="O56" s="24">
        <f>SUM(N56/I56)</f>
        <v>0.36507936507936506</v>
      </c>
      <c r="P56" s="29"/>
      <c r="Q56" s="24"/>
      <c r="R56" s="29">
        <v>1</v>
      </c>
      <c r="S56" s="56">
        <f>SUM(R56/I56)</f>
        <v>0.015873015873015872</v>
      </c>
      <c r="T56" s="60" t="s">
        <v>41</v>
      </c>
      <c r="U56" s="26"/>
      <c r="V56" s="25"/>
      <c r="W56" s="26"/>
      <c r="X56" s="36"/>
      <c r="Y56" s="26"/>
      <c r="Z56" s="36"/>
      <c r="AA56" s="29"/>
      <c r="AB56" s="36"/>
      <c r="AC56" s="29"/>
      <c r="AD56" s="36"/>
      <c r="AE56" s="29"/>
      <c r="AF56" s="36"/>
      <c r="AG56" s="32"/>
      <c r="AH56" s="32"/>
      <c r="AI56" s="33"/>
    </row>
    <row r="57" spans="2:35" s="12" customFormat="1" ht="11.25">
      <c r="B57" s="23"/>
      <c r="C57" s="88"/>
      <c r="D57" s="60" t="s">
        <v>42</v>
      </c>
      <c r="E57" s="14" t="s">
        <v>30</v>
      </c>
      <c r="F57" s="29">
        <v>203</v>
      </c>
      <c r="G57" s="29">
        <v>160</v>
      </c>
      <c r="H57" s="56">
        <f>SUM(G57/F57)</f>
        <v>0.7881773399014779</v>
      </c>
      <c r="I57" s="58"/>
      <c r="J57" s="29"/>
      <c r="K57" s="84"/>
      <c r="L57" s="29"/>
      <c r="M57" s="24"/>
      <c r="N57" s="29"/>
      <c r="O57" s="24"/>
      <c r="P57" s="29"/>
      <c r="Q57" s="24"/>
      <c r="R57" s="29"/>
      <c r="S57" s="33"/>
      <c r="T57" s="60" t="s">
        <v>42</v>
      </c>
      <c r="U57" s="26">
        <v>356</v>
      </c>
      <c r="V57" s="25"/>
      <c r="W57" s="26">
        <v>6</v>
      </c>
      <c r="X57" s="24">
        <f>SUM(W57/U57)</f>
        <v>0.016853932584269662</v>
      </c>
      <c r="Y57" s="26">
        <v>0</v>
      </c>
      <c r="Z57" s="36">
        <f>SUM(Y57/U57)</f>
        <v>0</v>
      </c>
      <c r="AA57" s="29">
        <v>25</v>
      </c>
      <c r="AB57" s="36">
        <f>SUM(AA57/U57)</f>
        <v>0.0702247191011236</v>
      </c>
      <c r="AC57" s="29">
        <v>16</v>
      </c>
      <c r="AD57" s="36">
        <f>SUM(AC57/U57)</f>
        <v>0.0449438202247191</v>
      </c>
      <c r="AE57" s="29">
        <v>182</v>
      </c>
      <c r="AF57" s="36">
        <f>SUM(AE57/U57)</f>
        <v>0.5112359550561798</v>
      </c>
      <c r="AG57" s="32">
        <v>62</v>
      </c>
      <c r="AH57" s="32">
        <v>0</v>
      </c>
      <c r="AI57" s="33">
        <f>SUM(AH57/AG57)</f>
        <v>0</v>
      </c>
    </row>
    <row r="58" spans="2:35" s="27" customFormat="1" ht="12" thickBot="1">
      <c r="B58" s="42" t="s">
        <v>45</v>
      </c>
      <c r="C58" s="89"/>
      <c r="D58" s="44"/>
      <c r="E58" s="63"/>
      <c r="F58" s="50">
        <f>SUM(F56:F57)</f>
        <v>653</v>
      </c>
      <c r="G58" s="50">
        <f>SUM(G56:G57)</f>
        <v>439</v>
      </c>
      <c r="H58" s="47">
        <f>SUM(G58/F58)</f>
        <v>0.6722817764165391</v>
      </c>
      <c r="I58" s="54">
        <f>SUM(I56:I57)</f>
        <v>63</v>
      </c>
      <c r="J58" s="50">
        <f>SUM(J56:J57)</f>
        <v>59</v>
      </c>
      <c r="K58" s="85">
        <f>SUM(J58/I58)</f>
        <v>0.9365079365079365</v>
      </c>
      <c r="L58" s="50">
        <f>SUM(L56:L57)</f>
        <v>23</v>
      </c>
      <c r="M58" s="61">
        <f>SUM(L58/I58)</f>
        <v>0.36507936507936506</v>
      </c>
      <c r="N58" s="50">
        <f>SUM(N56:N57)</f>
        <v>23</v>
      </c>
      <c r="O58" s="61">
        <f>SUM(N58/I58)</f>
        <v>0.36507936507936506</v>
      </c>
      <c r="P58" s="50"/>
      <c r="Q58" s="61"/>
      <c r="R58" s="50">
        <f>SUM(R56:R57)</f>
        <v>1</v>
      </c>
      <c r="S58" s="47">
        <f>SUM(R58/I58)</f>
        <v>0.015873015873015872</v>
      </c>
      <c r="T58" s="44"/>
      <c r="U58" s="50">
        <f>SUM(U56:U57)</f>
        <v>356</v>
      </c>
      <c r="V58" s="7" t="s">
        <v>47</v>
      </c>
      <c r="W58" s="45">
        <f>SUM(W56:W57)</f>
        <v>6</v>
      </c>
      <c r="X58" s="61">
        <f>SUM(W58/U58)</f>
        <v>0.016853932584269662</v>
      </c>
      <c r="Y58" s="50">
        <f>SUM(Y56:Y57)</f>
        <v>0</v>
      </c>
      <c r="Z58" s="61">
        <f>SUM(Y58/U58)</f>
        <v>0</v>
      </c>
      <c r="AA58" s="50">
        <f>SUM(AA57)</f>
        <v>25</v>
      </c>
      <c r="AB58" s="61">
        <f>SUM(AA58/U58)</f>
        <v>0.0702247191011236</v>
      </c>
      <c r="AC58" s="50">
        <f>SUM(AC56:AC57)</f>
        <v>16</v>
      </c>
      <c r="AD58" s="61">
        <f>SUM(AC58/U58)</f>
        <v>0.0449438202247191</v>
      </c>
      <c r="AE58" s="50">
        <f>SUM(AE56:AE57)</f>
        <v>182</v>
      </c>
      <c r="AF58" s="61">
        <f>SUM(AE58/U58)</f>
        <v>0.5112359550561798</v>
      </c>
      <c r="AG58" s="50">
        <f>SUM(AG56:AG57)</f>
        <v>62</v>
      </c>
      <c r="AH58" s="50">
        <f>SUM(AH56:AH57)</f>
        <v>0</v>
      </c>
      <c r="AI58" s="47">
        <f>SUM(AH58/AG58)</f>
        <v>0</v>
      </c>
    </row>
    <row r="59" spans="2:35" s="12" customFormat="1" ht="11.25">
      <c r="B59" s="23"/>
      <c r="C59" s="88"/>
      <c r="D59" s="60"/>
      <c r="E59" s="14"/>
      <c r="F59" s="29"/>
      <c r="G59" s="29"/>
      <c r="H59" s="56"/>
      <c r="I59" s="58"/>
      <c r="J59" s="29"/>
      <c r="K59" s="84"/>
      <c r="L59" s="29"/>
      <c r="M59" s="24"/>
      <c r="N59" s="29"/>
      <c r="O59" s="24"/>
      <c r="P59" s="29"/>
      <c r="Q59" s="24"/>
      <c r="R59" s="29"/>
      <c r="S59" s="33"/>
      <c r="T59" s="60"/>
      <c r="U59" s="26"/>
      <c r="V59" s="25"/>
      <c r="W59" s="26"/>
      <c r="X59" s="36"/>
      <c r="Y59" s="26"/>
      <c r="Z59" s="36"/>
      <c r="AA59" s="29"/>
      <c r="AB59" s="36"/>
      <c r="AC59" s="29"/>
      <c r="AD59" s="36"/>
      <c r="AE59" s="29"/>
      <c r="AF59" s="36"/>
      <c r="AG59" s="32"/>
      <c r="AH59" s="32"/>
      <c r="AI59" s="33"/>
    </row>
    <row r="60" spans="2:35" s="12" customFormat="1" ht="11.25">
      <c r="B60" s="23"/>
      <c r="C60" s="88">
        <v>396</v>
      </c>
      <c r="D60" s="60" t="s">
        <v>43</v>
      </c>
      <c r="E60" s="14" t="s">
        <v>5</v>
      </c>
      <c r="F60" s="29">
        <v>346</v>
      </c>
      <c r="G60" s="29">
        <v>206</v>
      </c>
      <c r="H60" s="56">
        <f>SUM(G60/F60)</f>
        <v>0.5953757225433526</v>
      </c>
      <c r="I60" s="58">
        <v>50</v>
      </c>
      <c r="J60" s="29">
        <v>21</v>
      </c>
      <c r="K60" s="84">
        <f>SUM(J60/I60)</f>
        <v>0.42</v>
      </c>
      <c r="L60" s="29">
        <v>13</v>
      </c>
      <c r="M60" s="24">
        <f>SUM(L60/I60)</f>
        <v>0.26</v>
      </c>
      <c r="N60" s="29">
        <v>11</v>
      </c>
      <c r="O60" s="24">
        <f>SUM(N60/I60)</f>
        <v>0.22</v>
      </c>
      <c r="P60" s="29"/>
      <c r="Q60" s="24"/>
      <c r="R60" s="29"/>
      <c r="S60" s="33"/>
      <c r="T60" s="60" t="s">
        <v>43</v>
      </c>
      <c r="U60" s="26">
        <v>652</v>
      </c>
      <c r="V60" s="25"/>
      <c r="W60" s="26">
        <v>6</v>
      </c>
      <c r="X60" s="24">
        <f>SUM(W60/U60)</f>
        <v>0.009202453987730062</v>
      </c>
      <c r="Y60" s="26">
        <v>0</v>
      </c>
      <c r="Z60" s="36">
        <f>SUM(Y60/U60)</f>
        <v>0</v>
      </c>
      <c r="AA60" s="29">
        <v>48</v>
      </c>
      <c r="AB60" s="36">
        <f>SUM(AA60/U60)</f>
        <v>0.0736196319018405</v>
      </c>
      <c r="AC60" s="29">
        <v>28</v>
      </c>
      <c r="AD60" s="36">
        <f>SUM(AC60/U60)</f>
        <v>0.04294478527607362</v>
      </c>
      <c r="AE60" s="29">
        <v>344</v>
      </c>
      <c r="AF60" s="36">
        <f>SUM(AE60/U60)</f>
        <v>0.5276073619631901</v>
      </c>
      <c r="AG60" s="32">
        <v>143</v>
      </c>
      <c r="AH60" s="32">
        <v>26</v>
      </c>
      <c r="AI60" s="33">
        <f>SUM(AH60/AG60)</f>
        <v>0.18181818181818182</v>
      </c>
    </row>
    <row r="61" spans="2:35" s="27" customFormat="1" ht="12" thickBot="1">
      <c r="B61" s="42" t="s">
        <v>45</v>
      </c>
      <c r="C61" s="43"/>
      <c r="D61" s="44"/>
      <c r="E61" s="63"/>
      <c r="F61" s="50">
        <f>SUM(F60)</f>
        <v>346</v>
      </c>
      <c r="G61" s="50">
        <f>SUM(G60)</f>
        <v>206</v>
      </c>
      <c r="H61" s="47">
        <f>SUM(G61/F61)</f>
        <v>0.5953757225433526</v>
      </c>
      <c r="I61" s="54">
        <f>SUM(I60)</f>
        <v>50</v>
      </c>
      <c r="J61" s="50">
        <f>SUM(J60)</f>
        <v>21</v>
      </c>
      <c r="K61" s="85">
        <f>SUM(J61/I61)</f>
        <v>0.42</v>
      </c>
      <c r="L61" s="50">
        <f>SUM(L60)</f>
        <v>13</v>
      </c>
      <c r="M61" s="61">
        <f>SUM(L61/I61)</f>
        <v>0.26</v>
      </c>
      <c r="N61" s="50">
        <f>SUM(N60)</f>
        <v>11</v>
      </c>
      <c r="O61" s="61">
        <f>SUM(N61/I61)</f>
        <v>0.22</v>
      </c>
      <c r="P61" s="50"/>
      <c r="Q61" s="61"/>
      <c r="R61" s="50"/>
      <c r="S61" s="47"/>
      <c r="T61" s="44"/>
      <c r="U61" s="50">
        <f>SUM(U60)</f>
        <v>652</v>
      </c>
      <c r="V61" s="7" t="s">
        <v>47</v>
      </c>
      <c r="W61" s="50">
        <f>SUM(W60)</f>
        <v>6</v>
      </c>
      <c r="X61" s="61">
        <f>SUM(W61/U61)</f>
        <v>0.009202453987730062</v>
      </c>
      <c r="Y61" s="50">
        <f>SUM(Y60)</f>
        <v>0</v>
      </c>
      <c r="Z61" s="61">
        <f>SUM(Y61/U61)</f>
        <v>0</v>
      </c>
      <c r="AA61" s="50">
        <f>SUM(AA60)</f>
        <v>48</v>
      </c>
      <c r="AB61" s="61">
        <f>SUM(AA61/U61)</f>
        <v>0.0736196319018405</v>
      </c>
      <c r="AC61" s="50">
        <f>SUM(AC60)</f>
        <v>28</v>
      </c>
      <c r="AD61" s="61">
        <f>SUM(AC61/U61)</f>
        <v>0.04294478527607362</v>
      </c>
      <c r="AE61" s="50">
        <f>SUM(AE60)</f>
        <v>344</v>
      </c>
      <c r="AF61" s="61">
        <f>SUM(AE61/U61)</f>
        <v>0.5276073619631901</v>
      </c>
      <c r="AG61" s="50">
        <f>SUM(AG60)</f>
        <v>143</v>
      </c>
      <c r="AH61" s="50">
        <f>SUM(AH60)</f>
        <v>26</v>
      </c>
      <c r="AI61" s="47">
        <f>SUM(AH61/AG61)</f>
        <v>0.18181818181818182</v>
      </c>
    </row>
    <row r="62" spans="2:35" s="12" customFormat="1" ht="12" thickBot="1">
      <c r="B62" s="93"/>
      <c r="C62" s="94"/>
      <c r="D62" s="95"/>
      <c r="E62" s="96"/>
      <c r="F62" s="97"/>
      <c r="G62" s="97"/>
      <c r="H62" s="98"/>
      <c r="I62" s="97"/>
      <c r="J62" s="97"/>
      <c r="K62" s="99"/>
      <c r="L62" s="97"/>
      <c r="M62" s="98"/>
      <c r="N62" s="97"/>
      <c r="O62" s="98"/>
      <c r="P62" s="97"/>
      <c r="Q62" s="98"/>
      <c r="R62" s="97"/>
      <c r="S62" s="98"/>
      <c r="T62" s="100"/>
      <c r="U62" s="101"/>
      <c r="V62" s="94"/>
      <c r="W62" s="101"/>
      <c r="X62" s="98"/>
      <c r="Y62" s="101"/>
      <c r="Z62" s="98"/>
      <c r="AA62" s="97"/>
      <c r="AB62" s="98"/>
      <c r="AC62" s="97"/>
      <c r="AD62" s="98"/>
      <c r="AE62" s="97"/>
      <c r="AF62" s="98"/>
      <c r="AG62" s="101"/>
      <c r="AH62" s="101"/>
      <c r="AI62" s="102"/>
    </row>
    <row r="63" spans="2:38" s="41" customFormat="1" ht="13.5" thickBot="1">
      <c r="B63" s="173" t="s">
        <v>50</v>
      </c>
      <c r="C63" s="174"/>
      <c r="D63" s="174"/>
      <c r="E63" s="175"/>
      <c r="F63" s="50">
        <f>SUM(F15+F18+F22+F25+F31+F36+F39+F43+F46+F50+F54+F58+F61)</f>
        <v>17282</v>
      </c>
      <c r="G63" s="50">
        <f>SUM(G15+G18+G22+G25+G31+G36+G39+G43+G46+G50+G54+G58+G61)</f>
        <v>10581</v>
      </c>
      <c r="H63" s="47">
        <f>SUM(G63/F63)</f>
        <v>0.6122555259807893</v>
      </c>
      <c r="I63" s="54">
        <f>SUM(I15+I18+I22+I25+I31+I36+I39+I43+I46+I50+I54+I58+I61)</f>
        <v>1657</v>
      </c>
      <c r="J63" s="50">
        <f>SUM(J15+J18+J22+J25+J31+J36+J39+J43+J46+J50+J54+J58+J61)</f>
        <v>1324</v>
      </c>
      <c r="K63" s="85">
        <f>SUM(J63/I63)</f>
        <v>0.7990343995171998</v>
      </c>
      <c r="L63" s="50">
        <f>SUM(L15+L18+L22+L25+L31+L36+L39+L43+L46+L50+L54+L58+L61)</f>
        <v>583</v>
      </c>
      <c r="M63" s="61">
        <f>SUM(L63/I63)</f>
        <v>0.35184067592033796</v>
      </c>
      <c r="N63" s="50">
        <f>SUM(N15+N18+N22+N25+N31+N36+N39+N43+N46+N50+N54+N58+N61)</f>
        <v>541</v>
      </c>
      <c r="O63" s="61">
        <f>SUM(N63/I63)</f>
        <v>0.3264936632468316</v>
      </c>
      <c r="P63" s="50">
        <f>SUM(P15+P18+P22+P25+P31+P36+P39+P43+P46+P50+P54+P58+P61)</f>
        <v>69</v>
      </c>
      <c r="Q63" s="61">
        <f>SUM(P63/I63)</f>
        <v>0.04164152082076041</v>
      </c>
      <c r="R63" s="50">
        <f>SUM(R15+R18+R22+R25+R31+R36+R39+R43+R46+R50+R54+R58+R61)</f>
        <v>5</v>
      </c>
      <c r="S63" s="47">
        <f>SUM(R63/I63)</f>
        <v>0.0030175015087507543</v>
      </c>
      <c r="T63" s="42"/>
      <c r="U63" s="45">
        <f>SUM(U15+U18+U22+U25+U31+U36+U39+U43+U46+U50+U54+U58+U61)</f>
        <v>29920</v>
      </c>
      <c r="V63" s="7" t="s">
        <v>47</v>
      </c>
      <c r="W63" s="45">
        <f>SUM(W15+W18+W22+W25+W31+W36+W39+W43+W46+W50+W54+W58+W61)</f>
        <v>14971</v>
      </c>
      <c r="X63" s="61">
        <f>SUM(W63/U63)</f>
        <v>0.5003676470588235</v>
      </c>
      <c r="Y63" s="45">
        <f>SUM(Y15+Y18+Y22+Y25+Y31+Y36+Y39+Y43+Y46+Y50+Y54+Y58+Y61)</f>
        <v>3024</v>
      </c>
      <c r="Z63" s="61">
        <f>SUM(Y63/U63)</f>
        <v>0.10106951871657754</v>
      </c>
      <c r="AA63" s="50">
        <f>SUM(AA15+AA18+AA22+AA25+AA31+AA36+AA39+AA43+AA46+AA50+AA54+AA58+AA61)</f>
        <v>3828</v>
      </c>
      <c r="AB63" s="61">
        <f>SUM(AA63/U63)</f>
        <v>0.12794117647058822</v>
      </c>
      <c r="AC63" s="50">
        <f>SUM(AC15+AC18+AC22+AC25+AC31+AC36+AC39+AC43+AC46+AC50+AC54+AC58+AC61)</f>
        <v>1971</v>
      </c>
      <c r="AD63" s="61">
        <f>SUM(AC63/U63)</f>
        <v>0.06587566844919786</v>
      </c>
      <c r="AE63" s="50">
        <f>SUM(AE15+AE18+AE22+AE25+AE31+AE36+AE39+AE43+AE46+AE50+AE54+AE58+AE61)</f>
        <v>16136</v>
      </c>
      <c r="AF63" s="61">
        <f>SUM(AE63/U63)</f>
        <v>0.5393048128342246</v>
      </c>
      <c r="AG63" s="46">
        <f>SUM(AG15+AG18+AG22+AG25+AG31+AG36+AG39+AG43+AG46+AG50+AG54+AG58+AG61)</f>
        <v>5614</v>
      </c>
      <c r="AH63" s="46">
        <f>SUM(AH15+AH18+AH22+AH25+AH31+AH36+AH39+AH43+AH46+AH50+AH54+AH58+AH61)</f>
        <v>1863</v>
      </c>
      <c r="AI63" s="47">
        <f>SUM(AH63/AG63)</f>
        <v>0.3318489490559316</v>
      </c>
      <c r="AJ63" s="5"/>
      <c r="AK63" s="5"/>
      <c r="AL63" s="5"/>
    </row>
    <row r="64" ht="13.5" thickBot="1"/>
    <row r="65" spans="2:35" s="5" customFormat="1" ht="12.75">
      <c r="B65" s="165" t="s">
        <v>56</v>
      </c>
      <c r="C65" s="166"/>
      <c r="D65" s="166"/>
      <c r="E65" s="167"/>
      <c r="F65" s="114">
        <v>203900</v>
      </c>
      <c r="G65" s="114">
        <v>121653</v>
      </c>
      <c r="H65" s="126">
        <f>SUM(G65/F65)</f>
        <v>0.5966307013241785</v>
      </c>
      <c r="I65" s="130">
        <v>19681</v>
      </c>
      <c r="J65" s="114">
        <v>19219</v>
      </c>
      <c r="K65" s="116">
        <f>SUM(J65/I65)</f>
        <v>0.9765255830496418</v>
      </c>
      <c r="L65" s="114">
        <v>6608</v>
      </c>
      <c r="M65" s="115">
        <f>SUM(L65/I65)</f>
        <v>0.33575529698694173</v>
      </c>
      <c r="N65" s="114">
        <v>6769</v>
      </c>
      <c r="O65" s="115">
        <f>SUM(N65/I65)</f>
        <v>0.34393577562115746</v>
      </c>
      <c r="P65" s="114">
        <v>855</v>
      </c>
      <c r="Q65" s="115">
        <f>SUM(P65/I65)</f>
        <v>0.04344291448605254</v>
      </c>
      <c r="R65" s="114">
        <v>46</v>
      </c>
      <c r="S65" s="126">
        <f>SUM(R65/I65)</f>
        <v>0.002337279609775926</v>
      </c>
      <c r="T65" s="128"/>
      <c r="U65" s="117">
        <v>331186</v>
      </c>
      <c r="V65" s="118"/>
      <c r="W65" s="117">
        <v>26027</v>
      </c>
      <c r="X65" s="115">
        <f>SUM(W65/U65)</f>
        <v>0.07858725912327212</v>
      </c>
      <c r="Y65" s="117">
        <v>3506</v>
      </c>
      <c r="Z65" s="115">
        <f>SUM(Y65/U65)</f>
        <v>0.01058619627641265</v>
      </c>
      <c r="AA65" s="114">
        <v>29869</v>
      </c>
      <c r="AB65" s="115">
        <f>SUM(AA65/U65)</f>
        <v>0.09018799103826852</v>
      </c>
      <c r="AC65" s="114">
        <v>14664</v>
      </c>
      <c r="AD65" s="115">
        <f>SUM(AC65/U65)</f>
        <v>0.04427723394104823</v>
      </c>
      <c r="AE65" s="114">
        <v>186942</v>
      </c>
      <c r="AF65" s="115">
        <f>SUM(AE65/U65)</f>
        <v>0.5644622659170375</v>
      </c>
      <c r="AG65" s="117">
        <v>70246</v>
      </c>
      <c r="AH65" s="117">
        <v>51729</v>
      </c>
      <c r="AI65" s="119">
        <f>SUM(AH65/AG65)</f>
        <v>0.7363978020100789</v>
      </c>
    </row>
    <row r="66" spans="2:35" s="5" customFormat="1" ht="13.5" thickBot="1">
      <c r="B66" s="168" t="s">
        <v>57</v>
      </c>
      <c r="C66" s="169"/>
      <c r="D66" s="169"/>
      <c r="E66" s="170"/>
      <c r="F66" s="120">
        <v>2408934</v>
      </c>
      <c r="G66" s="120">
        <v>1464277</v>
      </c>
      <c r="H66" s="127">
        <f>SUM(G66/F66)</f>
        <v>0.6078526850465807</v>
      </c>
      <c r="I66" s="131">
        <v>239919</v>
      </c>
      <c r="J66" s="120">
        <v>205420</v>
      </c>
      <c r="K66" s="122">
        <f>SUM(J66/I66)</f>
        <v>0.8562056360688399</v>
      </c>
      <c r="L66" s="120">
        <v>72798</v>
      </c>
      <c r="M66" s="121">
        <f>SUM(L66/I66)</f>
        <v>0.30342740674977803</v>
      </c>
      <c r="N66" s="120">
        <v>67534</v>
      </c>
      <c r="O66" s="121">
        <f>SUM(N66/I66)</f>
        <v>0.2814866684172575</v>
      </c>
      <c r="P66" s="120">
        <v>6684</v>
      </c>
      <c r="Q66" s="121">
        <f>SUM(P66/I66)</f>
        <v>0.02785940254836007</v>
      </c>
      <c r="R66" s="120">
        <v>904</v>
      </c>
      <c r="S66" s="127">
        <f>SUM(R66/I66)</f>
        <v>0.0037679383458583938</v>
      </c>
      <c r="T66" s="129"/>
      <c r="U66" s="123">
        <v>3985667</v>
      </c>
      <c r="V66" s="124"/>
      <c r="W66" s="123">
        <v>121849</v>
      </c>
      <c r="X66" s="121">
        <f>SUM(W66/U66)</f>
        <v>0.030571796389412362</v>
      </c>
      <c r="Y66" s="123">
        <v>15422</v>
      </c>
      <c r="Z66" s="121">
        <f>SUM(Y66/U66)</f>
        <v>0.003869364901784319</v>
      </c>
      <c r="AA66" s="120">
        <v>345603</v>
      </c>
      <c r="AB66" s="121">
        <f>SUM(AA66/U66)</f>
        <v>0.08671145883487005</v>
      </c>
      <c r="AC66" s="120">
        <v>165409</v>
      </c>
      <c r="AD66" s="121">
        <f>SUM(AC66/U66)</f>
        <v>0.04150095830886023</v>
      </c>
      <c r="AE66" s="120">
        <v>2215038</v>
      </c>
      <c r="AF66" s="121">
        <f>SUM(AE66/U66)</f>
        <v>0.5557508943923313</v>
      </c>
      <c r="AG66" s="123">
        <v>846333</v>
      </c>
      <c r="AH66" s="123">
        <v>564416</v>
      </c>
      <c r="AI66" s="125">
        <f>SUM(AH66/AG66)</f>
        <v>0.6668958908609259</v>
      </c>
    </row>
    <row r="67" ht="13.5" thickBot="1"/>
    <row r="68" spans="2:35" s="103" customFormat="1" ht="29.25" customHeight="1" thickBot="1">
      <c r="B68" s="132" t="s">
        <v>58</v>
      </c>
      <c r="C68" s="133"/>
      <c r="D68" s="133"/>
      <c r="E68" s="134"/>
      <c r="F68" s="104">
        <v>58782737</v>
      </c>
      <c r="G68" s="104">
        <v>37601618</v>
      </c>
      <c r="H68" s="105">
        <f>SUM(G68/F68)</f>
        <v>0.6396710993569421</v>
      </c>
      <c r="I68" s="106">
        <v>5860109</v>
      </c>
      <c r="J68" s="104">
        <v>4688865</v>
      </c>
      <c r="K68" s="107">
        <f>SUM(J68/I68)</f>
        <v>0.800132727906597</v>
      </c>
      <c r="L68" s="108">
        <v>2066547</v>
      </c>
      <c r="M68" s="107">
        <f>SUM(L68/I68)</f>
        <v>0.35264651220651355</v>
      </c>
      <c r="N68" s="108">
        <v>1647721</v>
      </c>
      <c r="O68" s="107">
        <f>SUM(N68/I68)</f>
        <v>0.2811758279581489</v>
      </c>
      <c r="P68" s="108">
        <v>167048</v>
      </c>
      <c r="Q68" s="107">
        <f>SUM(P68/I68)</f>
        <v>0.028505954411428183</v>
      </c>
      <c r="R68" s="108">
        <v>17237</v>
      </c>
      <c r="S68" s="109">
        <f>SUM(R68/I68)</f>
        <v>0.0029414128645047386</v>
      </c>
      <c r="T68" s="110"/>
      <c r="U68" s="104">
        <v>97483412</v>
      </c>
      <c r="V68" s="111"/>
      <c r="W68" s="108">
        <v>6044547</v>
      </c>
      <c r="X68" s="113">
        <f>SUM(W68/U68)</f>
        <v>0.06200590311713751</v>
      </c>
      <c r="Y68" s="108">
        <v>1002236</v>
      </c>
      <c r="Z68" s="113">
        <f>SUM(Y68/U68)</f>
        <v>0.01028109274632283</v>
      </c>
      <c r="AA68" s="108">
        <v>5942091</v>
      </c>
      <c r="AB68" s="113">
        <f>SUM(AA68/U68)</f>
        <v>0.06095489353614336</v>
      </c>
      <c r="AC68" s="108">
        <v>4154778</v>
      </c>
      <c r="AD68" s="113">
        <f>SUM(AC68/U68)</f>
        <v>0.04262035883602433</v>
      </c>
      <c r="AE68" s="108">
        <v>56718834</v>
      </c>
      <c r="AF68" s="107">
        <f>SUM(AE68/U68)</f>
        <v>0.5818306195519706</v>
      </c>
      <c r="AG68" s="108">
        <v>21513235</v>
      </c>
      <c r="AH68" s="108">
        <v>15446426</v>
      </c>
      <c r="AI68" s="112">
        <f>SUM(AH68/AG68)</f>
        <v>0.717996433358349</v>
      </c>
    </row>
  </sheetData>
  <mergeCells count="28">
    <mergeCell ref="B65:E65"/>
    <mergeCell ref="B66:E66"/>
    <mergeCell ref="C4:C5"/>
    <mergeCell ref="V4:X4"/>
    <mergeCell ref="J4:K4"/>
    <mergeCell ref="L4:M4"/>
    <mergeCell ref="N4:O4"/>
    <mergeCell ref="B63:E63"/>
    <mergeCell ref="E2:H2"/>
    <mergeCell ref="I2:K2"/>
    <mergeCell ref="AA4:AB4"/>
    <mergeCell ref="AC4:AD4"/>
    <mergeCell ref="T4:T5"/>
    <mergeCell ref="R4:S4"/>
    <mergeCell ref="P4:Q4"/>
    <mergeCell ref="U4:U5"/>
    <mergeCell ref="Y4:Z4"/>
    <mergeCell ref="F4:F5"/>
    <mergeCell ref="B68:E68"/>
    <mergeCell ref="AG4:AI4"/>
    <mergeCell ref="E3:H3"/>
    <mergeCell ref="B3:D3"/>
    <mergeCell ref="I3:S3"/>
    <mergeCell ref="T3:AI3"/>
    <mergeCell ref="AE4:AF4"/>
    <mergeCell ref="E4:E5"/>
    <mergeCell ref="G4:H4"/>
    <mergeCell ref="B4:B5"/>
  </mergeCells>
  <printOptions horizontalCentered="1"/>
  <pageMargins left="0.2755905511811024" right="0.1968503937007874" top="0.73" bottom="0.35433070866141736" header="0.3937007874015748" footer="0"/>
  <pageSetup horizontalDpi="300" verticalDpi="300" orientation="landscape" scale="60" r:id="rId1"/>
  <headerFooter alignWithMargins="0">
    <oddHeader>&amp;LProcesos Electorales en Regiones Indígenas&amp;RIFE - CIESAS</oddHeader>
    <oddFooter>&amp;CPágina &amp;P de &amp;N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Federal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Instituro Federal Electoral</dc:creator>
  <cp:keywords/>
  <dc:description/>
  <cp:lastModifiedBy>Guadalupe Perez Oseguera</cp:lastModifiedBy>
  <cp:lastPrinted>2002-07-27T02:40:15Z</cp:lastPrinted>
  <dcterms:created xsi:type="dcterms:W3CDTF">1999-04-04T14:24:13Z</dcterms:created>
  <dcterms:modified xsi:type="dcterms:W3CDTF">2002-07-27T02:40:55Z</dcterms:modified>
  <cp:category/>
  <cp:version/>
  <cp:contentType/>
  <cp:contentStatus/>
</cp:coreProperties>
</file>